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16440" windowHeight="8940"/>
  </bookViews>
  <sheets>
    <sheet name="структура" sheetId="1" r:id="rId1"/>
  </sheets>
  <externalReferences>
    <externalReference r:id="rId2"/>
  </externalReferences>
  <definedNames>
    <definedName name="Excel_BuiltIn_Print_Area_1_1" localSheetId="0">#REF!</definedName>
    <definedName name="Excel_BuiltIn_Print_Area_1_1">#REF!</definedName>
    <definedName name="Excel_BuiltIn_Print_Area_2" localSheetId="0">#REF!</definedName>
    <definedName name="Excel_BuiltIn_Print_Area_2">#REF!</definedName>
    <definedName name="Excel_BuiltIn_Print_Area_4" localSheetId="0">#REF!</definedName>
    <definedName name="Excel_BuiltIn_Print_Area_4">#REF!</definedName>
    <definedName name="Excel_BuiltIn_Print_Titles_2" localSheetId="0">#REF!</definedName>
    <definedName name="Excel_BuiltIn_Print_Titles_2">#REF!</definedName>
    <definedName name="Excel_BuiltIn_Print_Titles_4" localSheetId="0">#REF!</definedName>
    <definedName name="Excel_BuiltIn_Print_Titles_4">#REF!</definedName>
    <definedName name="аігриолль" localSheetId="0">#REF!</definedName>
    <definedName name="аігриолль">#REF!</definedName>
    <definedName name="бог" localSheetId="0">#REF!</definedName>
    <definedName name="бог">#REF!</definedName>
    <definedName name="бюд" localSheetId="0">#REF!</definedName>
    <definedName name="бюд">#REF!</definedName>
    <definedName name="бюджет" localSheetId="0">#REF!</definedName>
    <definedName name="бюджет">#REF!</definedName>
    <definedName name="вввсвмит" localSheetId="0">#REF!</definedName>
    <definedName name="вввсвмит">#REF!</definedName>
    <definedName name="вка" localSheetId="0">#REF!</definedName>
    <definedName name="вка">#REF!</definedName>
    <definedName name="внутр" localSheetId="0">#REF!</definedName>
    <definedName name="внутр">#REF!</definedName>
    <definedName name="всвамими" localSheetId="0">#REF!</definedName>
    <definedName name="всвамими">#REF!</definedName>
    <definedName name="гнвч" localSheetId="0">#REF!</definedName>
    <definedName name="гнвч">#REF!</definedName>
    <definedName name="го">#REF!</definedName>
    <definedName name="грав" localSheetId="0">#REF!</definedName>
    <definedName name="грав">#REF!</definedName>
    <definedName name="грау" localSheetId="0">#REF!</definedName>
    <definedName name="грау">#REF!</definedName>
    <definedName name="ддд" localSheetId="0">#REF!</definedName>
    <definedName name="ддд">#REF!</definedName>
    <definedName name="ддддд" localSheetId="0">#REF!</definedName>
    <definedName name="ддддд">#REF!</definedName>
    <definedName name="дщть" localSheetId="0">#REF!</definedName>
    <definedName name="дщть">#REF!</definedName>
    <definedName name="еааппн" localSheetId="0">#REF!</definedName>
    <definedName name="еааппн">#REF!</definedName>
    <definedName name="єєєє" localSheetId="0">#REF!</definedName>
    <definedName name="єєєє">#REF!</definedName>
    <definedName name="єєєєє">#REF!</definedName>
    <definedName name="єххд" localSheetId="0">#REF!</definedName>
    <definedName name="єххд">#REF!</definedName>
    <definedName name="жжжж" localSheetId="0">#REF!</definedName>
    <definedName name="жжжж">#REF!</definedName>
    <definedName name="жопві" localSheetId="0">#REF!</definedName>
    <definedName name="жопві">#REF!</definedName>
    <definedName name="зззззз" localSheetId="0">#REF!</definedName>
    <definedName name="зззззз">#REF!</definedName>
    <definedName name="ззззззззззз" localSheetId="0">#REF!</definedName>
    <definedName name="ззззззззззз">#REF!</definedName>
    <definedName name="злрва" localSheetId="0">#REF!</definedName>
    <definedName name="злрва">#REF!</definedName>
    <definedName name="злрвф" localSheetId="0">#REF!</definedName>
    <definedName name="злрвф">#REF!</definedName>
    <definedName name="інші" localSheetId="0">#REF!</definedName>
    <definedName name="інші">#REF!</definedName>
    <definedName name="інші2" localSheetId="0">#REF!</definedName>
    <definedName name="інші2">#REF!</definedName>
    <definedName name="інші8" localSheetId="0">#REF!</definedName>
    <definedName name="інші8">#REF!</definedName>
    <definedName name="йфці" localSheetId="0">#REF!</definedName>
    <definedName name="йфці">#REF!</definedName>
    <definedName name="йфчіваапрр" localSheetId="0">#REF!</definedName>
    <definedName name="йфчіваапрр">#REF!</definedName>
    <definedName name="ккааппп" localSheetId="0">#REF!</definedName>
    <definedName name="ккааппп">#REF!</definedName>
    <definedName name="кккк" localSheetId="0">#REF!</definedName>
    <definedName name="кккк">#REF!</definedName>
    <definedName name="ккккк" localSheetId="0">#REF!</definedName>
    <definedName name="ккккк">#REF!</definedName>
    <definedName name="ликііяв" localSheetId="0">#REF!</definedName>
    <definedName name="ликііяв">#REF!</definedName>
    <definedName name="ллл" localSheetId="0">#REF!</definedName>
    <definedName name="ллл">#REF!</definedName>
    <definedName name="лог" localSheetId="0">#REF!</definedName>
    <definedName name="лог">#REF!</definedName>
    <definedName name="лшалмьи" localSheetId="0">#REF!</definedName>
    <definedName name="лшалмьи">#REF!</definedName>
    <definedName name="лшоп" localSheetId="0">#REF!</definedName>
    <definedName name="лшоп">#REF!</definedName>
    <definedName name="ммсмс" localSheetId="0">#REF!</definedName>
    <definedName name="ммсмс">#REF!</definedName>
    <definedName name="на" localSheetId="0">#REF!</definedName>
    <definedName name="на">#REF!</definedName>
    <definedName name="наіфй" localSheetId="0">#REF!</definedName>
    <definedName name="наіфй">#REF!</definedName>
    <definedName name="нак" localSheetId="0">#REF!</definedName>
    <definedName name="нак">#REF!</definedName>
    <definedName name="нннн" localSheetId="0">#REF!</definedName>
    <definedName name="нннн">#REF!</definedName>
    <definedName name="нрпапо" localSheetId="0">#REF!</definedName>
    <definedName name="нрпапо">#REF!</definedName>
    <definedName name="нрто" localSheetId="0">#REF!</definedName>
    <definedName name="нрто">#REF!</definedName>
    <definedName name="нтмвароо" localSheetId="0">#REF!</definedName>
    <definedName name="нтмвароо">#REF!</definedName>
    <definedName name="_xlnm.Print_Area" localSheetId="0">структура!$A$1:$F$51</definedName>
    <definedName name="огпрп" localSheetId="0">#REF!</definedName>
    <definedName name="огпрп">#REF!</definedName>
    <definedName name="опп" localSheetId="0">#REF!</definedName>
    <definedName name="опп">#REF!</definedName>
    <definedName name="тогп" localSheetId="0">#REF!</definedName>
    <definedName name="тогп">#REF!</definedName>
    <definedName name="тррт" localSheetId="0">#REF!</definedName>
    <definedName name="тррт">#REF!</definedName>
    <definedName name="ттааороттитиии" localSheetId="0">#REF!</definedName>
    <definedName name="ттааороттитиии">#REF!</definedName>
    <definedName name="уапт" localSheetId="0">#REF!</definedName>
    <definedName name="уапт">#REF!</definedName>
    <definedName name="увсппп" localSheetId="0">#REF!</definedName>
    <definedName name="увсппп">#REF!</definedName>
    <definedName name="уптьбд" localSheetId="0">#REF!</definedName>
    <definedName name="уптьбд">#REF!</definedName>
    <definedName name="хдлоргш" localSheetId="0">#REF!</definedName>
    <definedName name="хдлоргш">#REF!</definedName>
    <definedName name="хібеппе" localSheetId="0">#REF!</definedName>
    <definedName name="хібеппе">#REF!</definedName>
    <definedName name="хлонрпит" localSheetId="0">#REF!</definedName>
    <definedName name="хлонрпит">#REF!</definedName>
    <definedName name="цівувс" localSheetId="0">#REF!</definedName>
    <definedName name="цівувс">#REF!</definedName>
    <definedName name="шид" localSheetId="0">#REF!</definedName>
    <definedName name="шид">#REF!</definedName>
    <definedName name="шоаев" localSheetId="0">#REF!</definedName>
    <definedName name="шоаев">#REF!</definedName>
    <definedName name="шовак" localSheetId="0">#REF!</definedName>
    <definedName name="шовак">#REF!</definedName>
    <definedName name="шові" localSheetId="0">#REF!</definedName>
    <definedName name="шові">#REF!</definedName>
    <definedName name="шовцмр" localSheetId="0">#REF!</definedName>
    <definedName name="шовцмр">#REF!</definedName>
    <definedName name="шопа" localSheetId="0">#REF!</definedName>
    <definedName name="шопа">#REF!</definedName>
    <definedName name="шорпа" localSheetId="0">#REF!</definedName>
    <definedName name="шорпа">#REF!</definedName>
    <definedName name="шправв" localSheetId="0">#REF!</definedName>
    <definedName name="шправв">#REF!</definedName>
    <definedName name="щлвуц" localSheetId="0">#REF!</definedName>
    <definedName name="щлвуц">#REF!</definedName>
    <definedName name="щотопавекека" localSheetId="0">#REF!</definedName>
    <definedName name="щотопавекека">#REF!</definedName>
    <definedName name="щрав" localSheetId="0">#REF!</definedName>
    <definedName name="щрав">#REF!</definedName>
    <definedName name="ьла" localSheetId="0">#REF!</definedName>
    <definedName name="ьла">#REF!</definedName>
  </definedNames>
  <calcPr calcId="162913"/>
</workbook>
</file>

<file path=xl/calcChain.xml><?xml version="1.0" encoding="utf-8"?>
<calcChain xmlns="http://schemas.openxmlformats.org/spreadsheetml/2006/main">
  <c r="E48" i="1" l="1"/>
  <c r="F46" i="1" s="1"/>
  <c r="D46" i="1"/>
  <c r="E45" i="1"/>
  <c r="F45" i="1" s="1"/>
  <c r="C45" i="1"/>
  <c r="D45" i="1" s="1"/>
  <c r="E44" i="1"/>
  <c r="F44" i="1" s="1"/>
  <c r="C44" i="1"/>
  <c r="D44" i="1" s="1"/>
  <c r="F42" i="1"/>
  <c r="E41" i="1"/>
  <c r="F41" i="1" s="1"/>
  <c r="C41" i="1"/>
  <c r="D41" i="1" s="1"/>
  <c r="D36" i="1"/>
  <c r="D34" i="1"/>
  <c r="D33" i="1"/>
  <c r="E32" i="1"/>
  <c r="C32" i="1"/>
  <c r="E29" i="1"/>
  <c r="F29" i="1" s="1"/>
  <c r="C29" i="1"/>
  <c r="D29" i="1" s="1"/>
  <c r="E28" i="1"/>
  <c r="E31" i="1" s="1"/>
  <c r="F31" i="1" s="1"/>
  <c r="C28" i="1"/>
  <c r="E27" i="1"/>
  <c r="F27" i="1" s="1"/>
  <c r="C27" i="1"/>
  <c r="E24" i="1"/>
  <c r="F24" i="1" s="1"/>
  <c r="C24" i="1"/>
  <c r="D24" i="1" s="1"/>
  <c r="E23" i="1"/>
  <c r="F23" i="1" s="1"/>
  <c r="C23" i="1"/>
  <c r="D23" i="1" s="1"/>
  <c r="E22" i="1"/>
  <c r="F22" i="1" s="1"/>
  <c r="C22" i="1"/>
  <c r="D22" i="1" s="1"/>
  <c r="E21" i="1"/>
  <c r="C21" i="1"/>
  <c r="C25" i="1" s="1"/>
  <c r="E19" i="1"/>
  <c r="F19" i="1" s="1"/>
  <c r="C19" i="1"/>
  <c r="D19" i="1" s="1"/>
  <c r="E17" i="1"/>
  <c r="F17" i="1" s="1"/>
  <c r="C17" i="1"/>
  <c r="D17" i="1" s="1"/>
  <c r="E16" i="1"/>
  <c r="F16" i="1" s="1"/>
  <c r="F15" i="1" s="1"/>
  <c r="C16" i="1"/>
  <c r="D16" i="1" s="1"/>
  <c r="C15" i="1"/>
  <c r="E14" i="1"/>
  <c r="F14" i="1" s="1"/>
  <c r="C14" i="1"/>
  <c r="E13" i="1"/>
  <c r="F13" i="1" s="1"/>
  <c r="C13" i="1"/>
  <c r="D13" i="1" s="1"/>
  <c r="E10" i="1"/>
  <c r="F10" i="1" s="1"/>
  <c r="F9" i="1" s="1"/>
  <c r="C10" i="1"/>
  <c r="C9" i="1" s="1"/>
  <c r="E25" i="1" l="1"/>
  <c r="E9" i="1"/>
  <c r="E15" i="1"/>
  <c r="D15" i="1"/>
  <c r="D10" i="1"/>
  <c r="D9" i="1" s="1"/>
  <c r="D14" i="1"/>
  <c r="D21" i="1"/>
  <c r="D27" i="1"/>
  <c r="D32" i="1"/>
  <c r="E40" i="1"/>
  <c r="C31" i="1"/>
  <c r="D31" i="1" s="1"/>
  <c r="C40" i="1"/>
  <c r="F21" i="1"/>
  <c r="F25" i="1"/>
  <c r="E20" i="1"/>
  <c r="E8" i="1" s="1"/>
  <c r="C20" i="1"/>
  <c r="C8" i="1" s="1"/>
  <c r="D25" i="1"/>
  <c r="D20" i="1" s="1"/>
  <c r="D8" i="1" s="1"/>
  <c r="D40" i="1"/>
  <c r="E26" i="1"/>
  <c r="D28" i="1"/>
  <c r="F28" i="1"/>
  <c r="F26" i="1" s="1"/>
  <c r="F33" i="1"/>
  <c r="F34" i="1"/>
  <c r="F36" i="1"/>
  <c r="F43" i="1"/>
  <c r="F40" i="1" s="1"/>
  <c r="F20" i="1" l="1"/>
  <c r="F8" i="1" s="1"/>
  <c r="C26" i="1"/>
  <c r="C39" i="1" s="1"/>
  <c r="D26" i="1"/>
  <c r="F32" i="1"/>
  <c r="E39" i="1"/>
  <c r="E47" i="1" l="1"/>
  <c r="E49" i="1" s="1"/>
  <c r="F39" i="1"/>
  <c r="C47" i="1"/>
  <c r="D39" i="1"/>
  <c r="C49" i="1" l="1"/>
</calcChain>
</file>

<file path=xl/sharedStrings.xml><?xml version="1.0" encoding="utf-8"?>
<sst xmlns="http://schemas.openxmlformats.org/spreadsheetml/2006/main" count="95" uniqueCount="82">
  <si>
    <t>Структура тарифів на централізоване водопостачання та водовідведення</t>
  </si>
  <si>
    <t>Славутського управління водопровідно-каналізаційного господарства</t>
  </si>
  <si>
    <t>№
з/п</t>
  </si>
  <si>
    <t>Найменування показників</t>
  </si>
  <si>
    <t xml:space="preserve">Централізоване водопостачання </t>
  </si>
  <si>
    <t>Централізоване водовідведення</t>
  </si>
  <si>
    <t>тис. грн на рік</t>
  </si>
  <si>
    <r>
      <t>грн/м</t>
    </r>
    <r>
      <rPr>
        <vertAlign val="superscript"/>
        <sz val="14"/>
        <rFont val="Times New Roman"/>
        <family val="1"/>
        <charset val="204"/>
      </rPr>
      <t>3</t>
    </r>
  </si>
  <si>
    <t>Виробнича собівартість, у тому числі:</t>
  </si>
  <si>
    <t>1.1</t>
  </si>
  <si>
    <t>прямі матеріальні витрати, у тому числі:</t>
  </si>
  <si>
    <t>1.1.1</t>
  </si>
  <si>
    <t>електроенергія</t>
  </si>
  <si>
    <t>1.1.2</t>
  </si>
  <si>
    <t>витрати на придбання води в інших суб’єктів господарювання/очищення власних стічних вод іншими суб’єктами господарювання</t>
  </si>
  <si>
    <t>1.1.3</t>
  </si>
  <si>
    <t>витрати на реагенти</t>
  </si>
  <si>
    <t>1.1.4</t>
  </si>
  <si>
    <t>інші прямі матеріальні витрати</t>
  </si>
  <si>
    <t>1.2</t>
  </si>
  <si>
    <t>прямі витрати на оплату праці</t>
  </si>
  <si>
    <t>1.3</t>
  </si>
  <si>
    <t>інші прямі витрати, у тому числі:</t>
  </si>
  <si>
    <t>1.3.1</t>
  </si>
  <si>
    <t>відрахування на соціальні заходи</t>
  </si>
  <si>
    <t>1.3.2</t>
  </si>
  <si>
    <t>амортизаційні відрахування</t>
  </si>
  <si>
    <t>1.3.3</t>
  </si>
  <si>
    <t>підкачка води сторонніми організаціями</t>
  </si>
  <si>
    <t>1.3.4</t>
  </si>
  <si>
    <t>інші прямі витрати</t>
  </si>
  <si>
    <t>1.4</t>
  </si>
  <si>
    <t>загальновиробничі витрати, у тому числі:</t>
  </si>
  <si>
    <t>1.4.1</t>
  </si>
  <si>
    <t>витрати на оплату праці</t>
  </si>
  <si>
    <t>1.4.2</t>
  </si>
  <si>
    <t>1.4.3</t>
  </si>
  <si>
    <t>1.4.4</t>
  </si>
  <si>
    <t>витрати, пов’язані зі сплатою податків, зборів та інших передбачених законодавством обов’язкових платежів</t>
  </si>
  <si>
    <t>1.4.5</t>
  </si>
  <si>
    <t>інші витрати</t>
  </si>
  <si>
    <t>2</t>
  </si>
  <si>
    <t>Адміністративні витрати, у тому числі:</t>
  </si>
  <si>
    <t>2.1</t>
  </si>
  <si>
    <t>2.2</t>
  </si>
  <si>
    <t>2.3</t>
  </si>
  <si>
    <t>2.4</t>
  </si>
  <si>
    <t>2.5</t>
  </si>
  <si>
    <t>3</t>
  </si>
  <si>
    <t>Витрати на збут, у тому числі:</t>
  </si>
  <si>
    <t>3.1</t>
  </si>
  <si>
    <t>3.2</t>
  </si>
  <si>
    <t>3.3</t>
  </si>
  <si>
    <t>3.4</t>
  </si>
  <si>
    <t>4</t>
  </si>
  <si>
    <t>Інші операційні витрати</t>
  </si>
  <si>
    <t>5</t>
  </si>
  <si>
    <t>Фінансові витрати</t>
  </si>
  <si>
    <t>6</t>
  </si>
  <si>
    <t>Повна собівартість</t>
  </si>
  <si>
    <t>7</t>
  </si>
  <si>
    <t>Розрахунковий прибуток, у тому числі:</t>
  </si>
  <si>
    <t>7.1</t>
  </si>
  <si>
    <t>податок на прибуток</t>
  </si>
  <si>
    <t>7.2</t>
  </si>
  <si>
    <t>дивіденди</t>
  </si>
  <si>
    <t>7.3</t>
  </si>
  <si>
    <t>резервний фонд (капітал)</t>
  </si>
  <si>
    <t>7.4</t>
  </si>
  <si>
    <t>на розвиток виробництва (виробничі інвестиції)</t>
  </si>
  <si>
    <t>7.5</t>
  </si>
  <si>
    <t>інше використання прибутку</t>
  </si>
  <si>
    <t>8</t>
  </si>
  <si>
    <t>Витрати на відшкодування втрат</t>
  </si>
  <si>
    <t>9</t>
  </si>
  <si>
    <t>Вартість централізованого водопостачання/водовідведення, тис. грн</t>
  </si>
  <si>
    <t>10</t>
  </si>
  <si>
    <r>
      <t>Обсяг реалізації, тис. м</t>
    </r>
    <r>
      <rPr>
        <b/>
        <vertAlign val="superscript"/>
        <sz val="14"/>
        <rFont val="Times New Roman"/>
        <family val="1"/>
        <charset val="204"/>
      </rPr>
      <t>3</t>
    </r>
  </si>
  <si>
    <t>11</t>
  </si>
  <si>
    <r>
      <t>Тариф на  централізоване водопостачання/водовідведення, грн/м3 (без ПДВ)</t>
    </r>
    <r>
      <rPr>
        <b/>
        <vertAlign val="superscript"/>
        <sz val="14"/>
        <rFont val="Times New Roman"/>
        <family val="1"/>
        <charset val="204"/>
      </rPr>
      <t xml:space="preserve">  </t>
    </r>
  </si>
  <si>
    <t>12</t>
  </si>
  <si>
    <r>
      <t>Тариф на  централізоване водопостачання/водовідведення, грн/м3 (з ПДВ)</t>
    </r>
    <r>
      <rPr>
        <b/>
        <vertAlign val="superscript"/>
        <sz val="14"/>
        <rFont val="Times New Roman"/>
        <family val="1"/>
        <charset val="204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</si>
</sst>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00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name val="Arial"/>
      <family val="2"/>
      <charset val="204"/>
    </font>
    <font>
      <b/>
      <sz val="18"/>
      <name val="Times New Roman"/>
      <family val="1"/>
      <charset val="204"/>
    </font>
    <font>
      <sz val="2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vertAlign val="superscript"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11" fillId="0" borderId="0"/>
    <xf numFmtId="0" fontId="4" fillId="0" borderId="0"/>
    <xf numFmtId="0" fontId="1" fillId="0" borderId="0"/>
  </cellStyleXfs>
  <cellXfs count="53">
    <xf numFmtId="0" fontId="0" fillId="0" borderId="0" xfId="0"/>
    <xf numFmtId="0" fontId="2" fillId="0" borderId="0" xfId="1" applyFont="1"/>
    <xf numFmtId="164" fontId="2" fillId="0" borderId="0" xfId="1" applyNumberFormat="1" applyFont="1" applyAlignment="1">
      <alignment horizontal="left" wrapText="1"/>
    </xf>
    <xf numFmtId="164" fontId="2" fillId="0" borderId="0" xfId="1" applyNumberFormat="1" applyFont="1"/>
    <xf numFmtId="0" fontId="6" fillId="0" borderId="0" xfId="1" applyFont="1" applyFill="1"/>
    <xf numFmtId="0" fontId="6" fillId="0" borderId="0" xfId="1" applyFont="1"/>
    <xf numFmtId="0" fontId="7" fillId="0" borderId="0" xfId="1" applyFont="1" applyFill="1" applyAlignment="1">
      <alignment horizontal="center" vertical="center" wrapText="1"/>
    </xf>
    <xf numFmtId="164" fontId="7" fillId="0" borderId="0" xfId="1" applyNumberFormat="1" applyFont="1" applyFill="1"/>
    <xf numFmtId="0" fontId="7" fillId="0" borderId="0" xfId="1" applyFont="1" applyFill="1"/>
    <xf numFmtId="164" fontId="8" fillId="0" borderId="0" xfId="1" applyNumberFormat="1" applyFont="1" applyFill="1" applyAlignment="1">
      <alignment horizontal="right" wrapText="1"/>
    </xf>
    <xf numFmtId="0" fontId="9" fillId="0" borderId="0" xfId="1" applyFont="1"/>
    <xf numFmtId="0" fontId="7" fillId="0" borderId="0" xfId="1" applyFont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3" fontId="7" fillId="0" borderId="1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1" fontId="8" fillId="0" borderId="1" xfId="1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left" vertical="center"/>
    </xf>
    <xf numFmtId="164" fontId="12" fillId="0" borderId="1" xfId="3" applyNumberFormat="1" applyFont="1" applyFill="1" applyBorder="1" applyAlignment="1">
      <alignment horizontal="center" vertical="center"/>
    </xf>
    <xf numFmtId="0" fontId="7" fillId="0" borderId="0" xfId="1" applyFont="1"/>
    <xf numFmtId="49" fontId="8" fillId="0" borderId="1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left" vertical="center"/>
    </xf>
    <xf numFmtId="164" fontId="13" fillId="0" borderId="1" xfId="3" applyNumberFormat="1" applyFont="1" applyFill="1" applyBorder="1" applyAlignment="1">
      <alignment horizontal="center" vertical="center"/>
    </xf>
    <xf numFmtId="164" fontId="13" fillId="0" borderId="1" xfId="1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left" vertical="center" wrapText="1"/>
    </xf>
    <xf numFmtId="0" fontId="7" fillId="0" borderId="0" xfId="1" applyFont="1" applyAlignment="1">
      <alignment vertical="center"/>
    </xf>
    <xf numFmtId="164" fontId="12" fillId="0" borderId="1" xfId="1" applyNumberFormat="1" applyFont="1" applyFill="1" applyBorder="1" applyAlignment="1">
      <alignment horizontal="center" vertical="center"/>
    </xf>
    <xf numFmtId="49" fontId="7" fillId="0" borderId="1" xfId="4" applyNumberFormat="1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vertical="center" wrapText="1"/>
    </xf>
    <xf numFmtId="0" fontId="4" fillId="2" borderId="0" xfId="4" applyFont="1" applyFill="1"/>
    <xf numFmtId="0" fontId="7" fillId="0" borderId="1" xfId="5" applyFont="1" applyFill="1" applyBorder="1" applyAlignment="1">
      <alignment horizontal="left" vertical="center" wrapText="1"/>
    </xf>
    <xf numFmtId="165" fontId="13" fillId="0" borderId="1" xfId="1" applyNumberFormat="1" applyFont="1" applyFill="1" applyBorder="1" applyAlignment="1">
      <alignment horizontal="center" vertical="center"/>
    </xf>
    <xf numFmtId="49" fontId="8" fillId="0" borderId="1" xfId="5" applyNumberFormat="1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164" fontId="3" fillId="0" borderId="0" xfId="1" applyNumberFormat="1" applyFont="1"/>
    <xf numFmtId="4" fontId="3" fillId="0" borderId="0" xfId="1" applyNumberFormat="1" applyFont="1"/>
    <xf numFmtId="4" fontId="2" fillId="0" borderId="0" xfId="1" applyNumberFormat="1" applyFont="1"/>
    <xf numFmtId="49" fontId="5" fillId="0" borderId="0" xfId="1" applyNumberFormat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vertical="center" wrapText="1"/>
    </xf>
    <xf numFmtId="4" fontId="8" fillId="0" borderId="0" xfId="1" applyNumberFormat="1" applyFont="1" applyFill="1" applyBorder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vertical="center"/>
    </xf>
    <xf numFmtId="165" fontId="2" fillId="0" borderId="0" xfId="1" applyNumberFormat="1" applyFont="1"/>
    <xf numFmtId="4" fontId="8" fillId="0" borderId="2" xfId="1" applyNumberFormat="1" applyFont="1" applyFill="1" applyBorder="1" applyAlignment="1">
      <alignment horizontal="center" vertical="center"/>
    </xf>
    <xf numFmtId="4" fontId="15" fillId="0" borderId="3" xfId="0" applyNumberFormat="1" applyFont="1" applyFill="1" applyBorder="1" applyAlignment="1">
      <alignment horizontal="center" vertical="center"/>
    </xf>
    <xf numFmtId="164" fontId="12" fillId="0" borderId="2" xfId="1" applyNumberFormat="1" applyFont="1" applyFill="1" applyBorder="1" applyAlignment="1">
      <alignment horizontal="center" vertical="center"/>
    </xf>
    <xf numFmtId="164" fontId="12" fillId="0" borderId="3" xfId="1" applyNumberFormat="1" applyFont="1" applyFill="1" applyBorder="1" applyAlignment="1">
      <alignment horizontal="center" vertical="center"/>
    </xf>
    <xf numFmtId="4" fontId="12" fillId="0" borderId="2" xfId="1" applyNumberFormat="1" applyFont="1" applyFill="1" applyBorder="1" applyAlignment="1">
      <alignment horizontal="center" vertical="center"/>
    </xf>
    <xf numFmtId="4" fontId="12" fillId="0" borderId="3" xfId="1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2 2" xfId="4"/>
    <cellStyle name="Обычный 2 3" xfId="5"/>
    <cellStyle name="Обычный 3" xfId="2"/>
    <cellStyle name="Обычный 6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sktop/&#1058;&#1040;&#1056;&#1048;&#1060;&#1048;/&#1090;&#1072;&#1088;&#1080;&#1092;&#1080;%202026/&#1090;&#1072;&#1088;&#1080;&#1092;%20&#1089;&#1090;&#1072;&#1088;&#1080;&#1081;%20&#1087;&#1088;&#1086;&#1078;.&#1084;&#1110;&#1085;/&#1083;&#1080;&#1087;&#1077;&#1085;&#1100;/&#1044;&#1086;&#1076;&#1072;&#1090;&#1082;&#1080;%201-14%202026%20&#1083;&#1080;&#1087;&#1077;&#1085;&#1100;%202026&#1088;.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руктура"/>
      <sheetName val="Лист2"/>
      <sheetName val="Додаток 1"/>
      <sheetName val="Додаток 2"/>
      <sheetName val="Додаток 3 "/>
      <sheetName val="Додаток 4"/>
      <sheetName val="Додаток 5"/>
      <sheetName val="Додаток 7"/>
      <sheetName val="Додаток 9"/>
      <sheetName val="Додаток 10"/>
      <sheetName val="Додаток 10.1"/>
      <sheetName val="Додаток 10.2"/>
      <sheetName val="Додаток 11"/>
      <sheetName val="Додаток 12"/>
      <sheetName val="Додаток 13"/>
      <sheetName val="Додаток 14"/>
    </sheetNames>
    <sheetDataSet>
      <sheetData sheetId="0"/>
      <sheetData sheetId="1"/>
      <sheetData sheetId="2">
        <row r="11">
          <cell r="J11">
            <v>12451.663051254001</v>
          </cell>
        </row>
        <row r="12">
          <cell r="J12">
            <v>1926.33</v>
          </cell>
        </row>
        <row r="13">
          <cell r="J13">
            <v>7960.3649898354788</v>
          </cell>
        </row>
        <row r="15">
          <cell r="J15">
            <v>1751.280297763805</v>
          </cell>
        </row>
        <row r="16">
          <cell r="J16">
            <v>654.21</v>
          </cell>
        </row>
        <row r="17">
          <cell r="J17">
            <v>1109.3899999999999</v>
          </cell>
        </row>
        <row r="26">
          <cell r="J26">
            <v>111.6</v>
          </cell>
        </row>
        <row r="30">
          <cell r="J30">
            <v>0</v>
          </cell>
        </row>
        <row r="31">
          <cell r="J31">
            <v>620</v>
          </cell>
        </row>
      </sheetData>
      <sheetData sheetId="3">
        <row r="13">
          <cell r="J13">
            <v>9173.0439551425006</v>
          </cell>
        </row>
        <row r="14">
          <cell r="J14">
            <v>219.59999999999997</v>
          </cell>
        </row>
        <row r="15">
          <cell r="J15">
            <v>7281.8278683330209</v>
          </cell>
        </row>
        <row r="17">
          <cell r="J17">
            <v>1602.0021310332645</v>
          </cell>
        </row>
        <row r="18">
          <cell r="J18">
            <v>117.31</v>
          </cell>
        </row>
        <row r="19">
          <cell r="J19">
            <v>836.05</v>
          </cell>
        </row>
        <row r="28">
          <cell r="J28">
            <v>80.099999999999994</v>
          </cell>
        </row>
        <row r="32">
          <cell r="J32">
            <v>0</v>
          </cell>
        </row>
        <row r="33">
          <cell r="J33">
            <v>445</v>
          </cell>
        </row>
        <row r="35">
          <cell r="J35">
            <v>696.93</v>
          </cell>
        </row>
      </sheetData>
      <sheetData sheetId="4"/>
      <sheetData sheetId="5">
        <row r="9">
          <cell r="L9">
            <v>880.29</v>
          </cell>
          <cell r="M9">
            <v>157.99</v>
          </cell>
          <cell r="P9">
            <v>8585.5151165352381</v>
          </cell>
          <cell r="Q9">
            <v>6476.7921054564094</v>
          </cell>
        </row>
        <row r="11">
          <cell r="P11">
            <v>5622.7889960056045</v>
          </cell>
          <cell r="Q11">
            <v>4241.7531022498433</v>
          </cell>
        </row>
        <row r="12">
          <cell r="P12">
            <v>1237.0135791212333</v>
          </cell>
          <cell r="Q12">
            <v>933.18568249496548</v>
          </cell>
        </row>
        <row r="14">
          <cell r="P14">
            <v>0</v>
          </cell>
          <cell r="Q14">
            <v>0</v>
          </cell>
        </row>
        <row r="73">
          <cell r="L73">
            <v>880.29</v>
          </cell>
        </row>
        <row r="74">
          <cell r="M74">
            <v>157.99</v>
          </cell>
        </row>
      </sheetData>
      <sheetData sheetId="6">
        <row r="8">
          <cell r="P8">
            <v>3772.5942318484808</v>
          </cell>
          <cell r="Q8">
            <v>2845.9921398155211</v>
          </cell>
        </row>
        <row r="9">
          <cell r="P9">
            <v>2914.781304384001</v>
          </cell>
          <cell r="Q9">
            <v>2198.8701068160012</v>
          </cell>
        </row>
        <row r="10">
          <cell r="P10">
            <v>641.25188696448015</v>
          </cell>
          <cell r="Q10">
            <v>483.75142349952023</v>
          </cell>
        </row>
        <row r="16">
          <cell r="P16">
            <v>0.75239999999999996</v>
          </cell>
          <cell r="Q16">
            <v>0.5676000000000001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tabSelected="1" view="pageBreakPreview" zoomScale="75" zoomScaleNormal="75" zoomScaleSheetLayoutView="75" workbookViewId="0">
      <selection activeCell="C50" sqref="C50:F50"/>
    </sheetView>
  </sheetViews>
  <sheetFormatPr defaultColWidth="9.140625" defaultRowHeight="12.75" x14ac:dyDescent="0.2"/>
  <cols>
    <col min="1" max="1" width="8.5703125" style="1" customWidth="1"/>
    <col min="2" max="2" width="64.85546875" style="1" customWidth="1"/>
    <col min="3" max="3" width="20.5703125" style="1" customWidth="1"/>
    <col min="4" max="4" width="20.7109375" style="3" customWidth="1"/>
    <col min="5" max="5" width="23.85546875" style="1" customWidth="1" collapsed="1"/>
    <col min="6" max="6" width="19" style="3" customWidth="1"/>
    <col min="7" max="16384" width="9.140625" style="1"/>
  </cols>
  <sheetData>
    <row r="1" spans="1:6" ht="10.5" customHeight="1" x14ac:dyDescent="0.2">
      <c r="D1" s="2"/>
    </row>
    <row r="2" spans="1:6" s="4" customFormat="1" ht="30.75" customHeight="1" x14ac:dyDescent="0.4">
      <c r="A2" s="50" t="s">
        <v>0</v>
      </c>
      <c r="B2" s="50"/>
      <c r="C2" s="50"/>
      <c r="D2" s="50"/>
      <c r="E2" s="50"/>
      <c r="F2" s="50"/>
    </row>
    <row r="3" spans="1:6" s="5" customFormat="1" ht="22.5" customHeight="1" x14ac:dyDescent="0.4">
      <c r="A3" s="50" t="s">
        <v>1</v>
      </c>
      <c r="B3" s="50"/>
      <c r="C3" s="50"/>
      <c r="D3" s="50"/>
      <c r="E3" s="50"/>
      <c r="F3" s="50"/>
    </row>
    <row r="4" spans="1:6" s="10" customFormat="1" ht="5.25" customHeight="1" x14ac:dyDescent="0.3">
      <c r="A4" s="6"/>
      <c r="B4" s="6"/>
      <c r="C4" s="6"/>
      <c r="D4" s="7"/>
      <c r="E4" s="8"/>
      <c r="F4" s="9"/>
    </row>
    <row r="5" spans="1:6" s="11" customFormat="1" ht="40.5" customHeight="1" x14ac:dyDescent="0.25">
      <c r="A5" s="51" t="s">
        <v>2</v>
      </c>
      <c r="B5" s="52" t="s">
        <v>3</v>
      </c>
      <c r="C5" s="52" t="s">
        <v>4</v>
      </c>
      <c r="D5" s="52"/>
      <c r="E5" s="52" t="s">
        <v>5</v>
      </c>
      <c r="F5" s="52"/>
    </row>
    <row r="6" spans="1:6" s="11" customFormat="1" ht="29.25" customHeight="1" x14ac:dyDescent="0.25">
      <c r="A6" s="51"/>
      <c r="B6" s="52"/>
      <c r="C6" s="12" t="s">
        <v>6</v>
      </c>
      <c r="D6" s="13" t="s">
        <v>7</v>
      </c>
      <c r="E6" s="12" t="s">
        <v>6</v>
      </c>
      <c r="F6" s="13" t="s">
        <v>7</v>
      </c>
    </row>
    <row r="7" spans="1:6" s="15" customFormat="1" ht="24.75" customHeight="1" x14ac:dyDescent="0.3">
      <c r="A7" s="12">
        <v>1</v>
      </c>
      <c r="B7" s="12">
        <v>2</v>
      </c>
      <c r="C7" s="12">
        <v>3</v>
      </c>
      <c r="D7" s="14">
        <v>4</v>
      </c>
      <c r="E7" s="12">
        <v>5</v>
      </c>
      <c r="F7" s="14">
        <v>6</v>
      </c>
    </row>
    <row r="8" spans="1:6" s="19" customFormat="1" ht="24.75" customHeight="1" x14ac:dyDescent="0.3">
      <c r="A8" s="16">
        <v>1</v>
      </c>
      <c r="B8" s="17" t="s">
        <v>8</v>
      </c>
      <c r="C8" s="18">
        <f>C9+C14+C15+C20</f>
        <v>35319.043455388521</v>
      </c>
      <c r="D8" s="18">
        <f>D9+D14+D15+D20</f>
        <v>38.302003486952373</v>
      </c>
      <c r="E8" s="18">
        <f>E9+E14+E15+E20</f>
        <v>25864.616059965192</v>
      </c>
      <c r="F8" s="18">
        <f>F9+F14+F15+F20</f>
        <v>37.112215086113665</v>
      </c>
    </row>
    <row r="9" spans="1:6" s="19" customFormat="1" ht="24.75" customHeight="1" x14ac:dyDescent="0.3">
      <c r="A9" s="20" t="s">
        <v>9</v>
      </c>
      <c r="B9" s="17" t="s">
        <v>10</v>
      </c>
      <c r="C9" s="18">
        <f>C10+C11+C12+C13</f>
        <v>14377.993051254001</v>
      </c>
      <c r="D9" s="18">
        <f>D10+D11+D12+D13</f>
        <v>15.592323180555677</v>
      </c>
      <c r="E9" s="18">
        <f t="shared" ref="E9:F9" si="0">E10+E11+E12+E13</f>
        <v>9392.643955142501</v>
      </c>
      <c r="F9" s="18">
        <f t="shared" si="0"/>
        <v>13.477169809224026</v>
      </c>
    </row>
    <row r="10" spans="1:6" s="19" customFormat="1" ht="24.75" customHeight="1" x14ac:dyDescent="0.3">
      <c r="A10" s="21" t="s">
        <v>11</v>
      </c>
      <c r="B10" s="22" t="s">
        <v>12</v>
      </c>
      <c r="C10" s="23">
        <f>'[1]Додаток 1'!J11</f>
        <v>12451.663051254001</v>
      </c>
      <c r="D10" s="23">
        <f>C10/C48</f>
        <v>13.503300059920619</v>
      </c>
      <c r="E10" s="24">
        <f>'[1]Додаток 2'!J13</f>
        <v>9173.0439551425006</v>
      </c>
      <c r="F10" s="24">
        <f>E10/E48</f>
        <v>13.16207360157046</v>
      </c>
    </row>
    <row r="11" spans="1:6" s="19" customFormat="1" ht="57" customHeight="1" x14ac:dyDescent="0.3">
      <c r="A11" s="21" t="s">
        <v>13</v>
      </c>
      <c r="B11" s="25" t="s">
        <v>14</v>
      </c>
      <c r="C11" s="23">
        <v>0</v>
      </c>
      <c r="D11" s="23">
        <v>0</v>
      </c>
      <c r="E11" s="24">
        <v>0</v>
      </c>
      <c r="F11" s="24">
        <v>0</v>
      </c>
    </row>
    <row r="12" spans="1:6" s="19" customFormat="1" ht="24.75" customHeight="1" x14ac:dyDescent="0.3">
      <c r="A12" s="21" t="s">
        <v>15</v>
      </c>
      <c r="B12" s="22" t="s">
        <v>16</v>
      </c>
      <c r="C12" s="23">
        <v>0</v>
      </c>
      <c r="D12" s="23">
        <v>0</v>
      </c>
      <c r="E12" s="24">
        <v>0</v>
      </c>
      <c r="F12" s="24">
        <v>0</v>
      </c>
    </row>
    <row r="13" spans="1:6" s="26" customFormat="1" ht="31.15" customHeight="1" x14ac:dyDescent="0.25">
      <c r="A13" s="21" t="s">
        <v>17</v>
      </c>
      <c r="B13" s="25" t="s">
        <v>18</v>
      </c>
      <c r="C13" s="23">
        <f>'[1]Додаток 1'!J12</f>
        <v>1926.33</v>
      </c>
      <c r="D13" s="23">
        <f>C13/C48</f>
        <v>2.0890231206350585</v>
      </c>
      <c r="E13" s="24">
        <f>'[1]Додаток 2'!J14</f>
        <v>219.59999999999997</v>
      </c>
      <c r="F13" s="24">
        <f>E13/E48</f>
        <v>0.31509620765356633</v>
      </c>
    </row>
    <row r="14" spans="1:6" s="19" customFormat="1" ht="24.75" customHeight="1" x14ac:dyDescent="0.3">
      <c r="A14" s="20" t="s">
        <v>19</v>
      </c>
      <c r="B14" s="17" t="s">
        <v>20</v>
      </c>
      <c r="C14" s="18">
        <f>'[1]Додаток 1'!J13</f>
        <v>7960.3649898354788</v>
      </c>
      <c r="D14" s="18">
        <f>C14/C48</f>
        <v>8.6326779484616747</v>
      </c>
      <c r="E14" s="27">
        <f>'[1]Додаток 2'!J15</f>
        <v>7281.8278683330209</v>
      </c>
      <c r="F14" s="27">
        <f>E14/E48</f>
        <v>10.448435091519983</v>
      </c>
    </row>
    <row r="15" spans="1:6" s="19" customFormat="1" ht="24.75" customHeight="1" x14ac:dyDescent="0.3">
      <c r="A15" s="20" t="s">
        <v>21</v>
      </c>
      <c r="B15" s="17" t="s">
        <v>22</v>
      </c>
      <c r="C15" s="18">
        <f>C16+C17+C18+C19</f>
        <v>3514.8802977638047</v>
      </c>
      <c r="D15" s="18">
        <f t="shared" ref="D15:F15" si="1">D16+D17+D18+D19</f>
        <v>3.8117384914802903</v>
      </c>
      <c r="E15" s="18">
        <f t="shared" si="1"/>
        <v>2555.3621310332646</v>
      </c>
      <c r="F15" s="18">
        <f t="shared" si="1"/>
        <v>3.6665979811936129</v>
      </c>
    </row>
    <row r="16" spans="1:6" s="19" customFormat="1" ht="24.75" customHeight="1" x14ac:dyDescent="0.3">
      <c r="A16" s="21" t="s">
        <v>23</v>
      </c>
      <c r="B16" s="22" t="s">
        <v>24</v>
      </c>
      <c r="C16" s="23">
        <f>'[1]Додаток 1'!J15</f>
        <v>1751.280297763805</v>
      </c>
      <c r="D16" s="23">
        <f>C16/C48</f>
        <v>1.899189148661568</v>
      </c>
      <c r="E16" s="24">
        <f>'[1]Додаток 2'!J17</f>
        <v>1602.0021310332645</v>
      </c>
      <c r="F16" s="24">
        <f>E16/E48</f>
        <v>2.2986557201343962</v>
      </c>
    </row>
    <row r="17" spans="1:6" s="19" customFormat="1" ht="24.75" customHeight="1" x14ac:dyDescent="0.3">
      <c r="A17" s="21" t="s">
        <v>25</v>
      </c>
      <c r="B17" s="22" t="s">
        <v>26</v>
      </c>
      <c r="C17" s="23">
        <f>'[1]Додаток 1'!J16</f>
        <v>654.21</v>
      </c>
      <c r="D17" s="23">
        <f>C17/C48</f>
        <v>0.70946297661909519</v>
      </c>
      <c r="E17" s="24">
        <f>'[1]Додаток 2'!J18</f>
        <v>117.31</v>
      </c>
      <c r="F17" s="24">
        <f>E17/E48</f>
        <v>0.16832393497194842</v>
      </c>
    </row>
    <row r="18" spans="1:6" s="30" customFormat="1" ht="24.75" customHeight="1" x14ac:dyDescent="0.2">
      <c r="A18" s="28" t="s">
        <v>27</v>
      </c>
      <c r="B18" s="29" t="s">
        <v>28</v>
      </c>
      <c r="C18" s="23">
        <v>0</v>
      </c>
      <c r="D18" s="23">
        <v>0</v>
      </c>
      <c r="E18" s="24">
        <v>0</v>
      </c>
      <c r="F18" s="24">
        <v>0</v>
      </c>
    </row>
    <row r="19" spans="1:6" s="19" customFormat="1" ht="24.75" customHeight="1" x14ac:dyDescent="0.3">
      <c r="A19" s="21" t="s">
        <v>29</v>
      </c>
      <c r="B19" s="22" t="s">
        <v>30</v>
      </c>
      <c r="C19" s="23">
        <f>'[1]Додаток 1'!J17</f>
        <v>1109.3899999999999</v>
      </c>
      <c r="D19" s="23">
        <f>C19/C48</f>
        <v>1.2030863661996267</v>
      </c>
      <c r="E19" s="24">
        <f>'[1]Додаток 2'!J19</f>
        <v>836.05</v>
      </c>
      <c r="F19" s="24">
        <f>E19/E48</f>
        <v>1.1996183260872684</v>
      </c>
    </row>
    <row r="20" spans="1:6" s="19" customFormat="1" ht="24.75" customHeight="1" x14ac:dyDescent="0.3">
      <c r="A20" s="20" t="s">
        <v>31</v>
      </c>
      <c r="B20" s="17" t="s">
        <v>32</v>
      </c>
      <c r="C20" s="27">
        <f>C21+C22+C23+C24+C25</f>
        <v>9465.8051165352372</v>
      </c>
      <c r="D20" s="27">
        <f t="shared" ref="D20:F20" si="2">D21+D22+D23+D24+D25</f>
        <v>10.265263866454731</v>
      </c>
      <c r="E20" s="27">
        <f t="shared" si="2"/>
        <v>6634.7821054564092</v>
      </c>
      <c r="F20" s="27">
        <f t="shared" si="2"/>
        <v>9.5200122041760427</v>
      </c>
    </row>
    <row r="21" spans="1:6" s="19" customFormat="1" ht="24.75" customHeight="1" x14ac:dyDescent="0.3">
      <c r="A21" s="21" t="s">
        <v>33</v>
      </c>
      <c r="B21" s="22" t="s">
        <v>34</v>
      </c>
      <c r="C21" s="24">
        <f>'[1]Додаток 4'!P11</f>
        <v>5622.7889960056045</v>
      </c>
      <c r="D21" s="24">
        <f>C21/C48</f>
        <v>6.0976760031293153</v>
      </c>
      <c r="E21" s="24">
        <f>'[1]Додаток 4'!Q11</f>
        <v>4241.7531022498433</v>
      </c>
      <c r="F21" s="24">
        <f>E21/E48</f>
        <v>6.0863402382589982</v>
      </c>
    </row>
    <row r="22" spans="1:6" s="19" customFormat="1" ht="24.75" customHeight="1" x14ac:dyDescent="0.3">
      <c r="A22" s="21" t="s">
        <v>35</v>
      </c>
      <c r="B22" s="22" t="s">
        <v>24</v>
      </c>
      <c r="C22" s="24">
        <f>'[1]Додаток 4'!P12</f>
        <v>1237.0135791212333</v>
      </c>
      <c r="D22" s="24">
        <f>C22/C48</f>
        <v>1.3414887206884498</v>
      </c>
      <c r="E22" s="24">
        <f>'[1]Додаток 4'!Q12</f>
        <v>933.18568249496548</v>
      </c>
      <c r="F22" s="24">
        <f>E22/E48</f>
        <v>1.3389948524169795</v>
      </c>
    </row>
    <row r="23" spans="1:6" s="19" customFormat="1" ht="24.75" customHeight="1" x14ac:dyDescent="0.3">
      <c r="A23" s="21" t="s">
        <v>36</v>
      </c>
      <c r="B23" s="22" t="s">
        <v>26</v>
      </c>
      <c r="C23" s="24">
        <f>'[1]Додаток 4'!P14</f>
        <v>0</v>
      </c>
      <c r="D23" s="24">
        <f>C23/C48</f>
        <v>0</v>
      </c>
      <c r="E23" s="24">
        <f>'[1]Додаток 4'!Q14</f>
        <v>0</v>
      </c>
      <c r="F23" s="24">
        <f>E23/E48</f>
        <v>0</v>
      </c>
    </row>
    <row r="24" spans="1:6" s="19" customFormat="1" ht="45.6" customHeight="1" x14ac:dyDescent="0.3">
      <c r="A24" s="21" t="s">
        <v>37</v>
      </c>
      <c r="B24" s="31" t="s">
        <v>38</v>
      </c>
      <c r="C24" s="24">
        <f>'[1]Додаток 4'!L73</f>
        <v>880.29</v>
      </c>
      <c r="D24" s="24">
        <f>C24/C48</f>
        <v>0.95463714050232074</v>
      </c>
      <c r="E24" s="24">
        <f>'[1]Додаток 4'!M74</f>
        <v>157.99</v>
      </c>
      <c r="F24" s="24">
        <f>E24/E48</f>
        <v>0.22669421606187137</v>
      </c>
    </row>
    <row r="25" spans="1:6" s="19" customFormat="1" ht="24.75" customHeight="1" x14ac:dyDescent="0.3">
      <c r="A25" s="21" t="s">
        <v>39</v>
      </c>
      <c r="B25" s="22" t="s">
        <v>40</v>
      </c>
      <c r="C25" s="24">
        <f>'[1]Додаток 4'!P9+'[1]Додаток 4'!L9-структура!C21-структура!C22-структура!C23-структура!C24</f>
        <v>1725.7125414083994</v>
      </c>
      <c r="D25" s="24">
        <f>C25/C48</f>
        <v>1.8714620021346455</v>
      </c>
      <c r="E25" s="24">
        <f>'[1]Додаток 4'!Q9+'[1]Додаток 4'!M9-структура!E21-структура!E22-структура!E23-структура!E24</f>
        <v>1301.8533207116004</v>
      </c>
      <c r="F25" s="24">
        <f>E25/E48</f>
        <v>1.867982897438194</v>
      </c>
    </row>
    <row r="26" spans="1:6" s="19" customFormat="1" ht="24.75" customHeight="1" x14ac:dyDescent="0.3">
      <c r="A26" s="20" t="s">
        <v>41</v>
      </c>
      <c r="B26" s="17" t="s">
        <v>42</v>
      </c>
      <c r="C26" s="27">
        <f>C27+C28+C29+C30+C31</f>
        <v>3772.5942318484804</v>
      </c>
      <c r="D26" s="27">
        <f t="shared" ref="D26:F26" si="3">D27+D28+D29+D30+D31</f>
        <v>4.0912183141548617</v>
      </c>
      <c r="E26" s="27">
        <f t="shared" si="3"/>
        <v>2845.9921398155207</v>
      </c>
      <c r="F26" s="27">
        <f t="shared" si="3"/>
        <v>4.0836126150625187</v>
      </c>
    </row>
    <row r="27" spans="1:6" s="19" customFormat="1" ht="24.75" customHeight="1" x14ac:dyDescent="0.3">
      <c r="A27" s="21" t="s">
        <v>43</v>
      </c>
      <c r="B27" s="22" t="s">
        <v>34</v>
      </c>
      <c r="C27" s="24">
        <f>'[1]Додаток 5'!P9</f>
        <v>2914.781304384001</v>
      </c>
      <c r="D27" s="24">
        <f>C27/C48</f>
        <v>3.1609566047629385</v>
      </c>
      <c r="E27" s="32">
        <f>'[1]Додаток 5'!Q9</f>
        <v>2198.8701068160012</v>
      </c>
      <c r="F27" s="24">
        <f>E27/E48</f>
        <v>3.1550802904395008</v>
      </c>
    </row>
    <row r="28" spans="1:6" s="19" customFormat="1" ht="24.75" customHeight="1" x14ac:dyDescent="0.3">
      <c r="A28" s="21" t="s">
        <v>44</v>
      </c>
      <c r="B28" s="22" t="s">
        <v>24</v>
      </c>
      <c r="C28" s="24">
        <f>'[1]Додаток 5'!P10</f>
        <v>641.25188696448015</v>
      </c>
      <c r="D28" s="24">
        <f>C28/C48</f>
        <v>0.69541045304784643</v>
      </c>
      <c r="E28" s="32">
        <f>'[1]Додаток 5'!Q10</f>
        <v>483.75142349952023</v>
      </c>
      <c r="F28" s="24">
        <f>E28/E48</f>
        <v>0.69411766389669016</v>
      </c>
    </row>
    <row r="29" spans="1:6" s="19" customFormat="1" ht="24.75" customHeight="1" x14ac:dyDescent="0.3">
      <c r="A29" s="21" t="s">
        <v>45</v>
      </c>
      <c r="B29" s="22" t="s">
        <v>26</v>
      </c>
      <c r="C29" s="24">
        <f>'[1]Додаток 5'!P16</f>
        <v>0.75239999999999996</v>
      </c>
      <c r="D29" s="24">
        <f>C29/C48</f>
        <v>8.1594586387888769E-4</v>
      </c>
      <c r="E29" s="32">
        <f>'[1]Додаток 5'!Q16</f>
        <v>0.5676000000000001</v>
      </c>
      <c r="F29" s="24">
        <f>E29/E48</f>
        <v>8.1442899573845313E-4</v>
      </c>
    </row>
    <row r="30" spans="1:6" s="19" customFormat="1" ht="39.6" customHeight="1" x14ac:dyDescent="0.3">
      <c r="A30" s="21" t="s">
        <v>46</v>
      </c>
      <c r="B30" s="31" t="s">
        <v>38</v>
      </c>
      <c r="C30" s="24">
        <v>0</v>
      </c>
      <c r="D30" s="24">
        <v>0</v>
      </c>
      <c r="E30" s="32">
        <v>0</v>
      </c>
      <c r="F30" s="24">
        <v>0</v>
      </c>
    </row>
    <row r="31" spans="1:6" s="19" customFormat="1" ht="24.75" customHeight="1" x14ac:dyDescent="0.3">
      <c r="A31" s="21" t="s">
        <v>47</v>
      </c>
      <c r="B31" s="22" t="s">
        <v>40</v>
      </c>
      <c r="C31" s="24">
        <f>'[1]Додаток 5'!P8-структура!C27-структура!C28-структура!C29</f>
        <v>215.80864049999965</v>
      </c>
      <c r="D31" s="24">
        <f>C31/C48</f>
        <v>0.23403531048019743</v>
      </c>
      <c r="E31" s="32">
        <f>'[1]Додаток 5'!Q8-структура!E27-структура!E28-структура!E29</f>
        <v>162.80300949999966</v>
      </c>
      <c r="F31" s="24">
        <f>E31/E48</f>
        <v>0.23360023173058941</v>
      </c>
    </row>
    <row r="32" spans="1:6" s="19" customFormat="1" ht="24.75" customHeight="1" x14ac:dyDescent="0.3">
      <c r="A32" s="20" t="s">
        <v>48</v>
      </c>
      <c r="B32" s="17" t="s">
        <v>49</v>
      </c>
      <c r="C32" s="27">
        <f>C33+C34+C35+C36</f>
        <v>0</v>
      </c>
      <c r="D32" s="27">
        <f t="shared" ref="D32:F32" si="4">D33+D34+D35+D36</f>
        <v>0</v>
      </c>
      <c r="E32" s="27">
        <f t="shared" si="4"/>
        <v>0</v>
      </c>
      <c r="F32" s="27">
        <f t="shared" si="4"/>
        <v>0</v>
      </c>
    </row>
    <row r="33" spans="1:6" s="19" customFormat="1" ht="24.75" customHeight="1" x14ac:dyDescent="0.3">
      <c r="A33" s="21" t="s">
        <v>50</v>
      </c>
      <c r="B33" s="22" t="s">
        <v>34</v>
      </c>
      <c r="C33" s="24">
        <v>0</v>
      </c>
      <c r="D33" s="24">
        <f>C33/C48</f>
        <v>0</v>
      </c>
      <c r="E33" s="24">
        <v>0</v>
      </c>
      <c r="F33" s="24">
        <f>E33/E48</f>
        <v>0</v>
      </c>
    </row>
    <row r="34" spans="1:6" s="19" customFormat="1" ht="24.75" customHeight="1" x14ac:dyDescent="0.3">
      <c r="A34" s="21" t="s">
        <v>51</v>
      </c>
      <c r="B34" s="22" t="s">
        <v>24</v>
      </c>
      <c r="C34" s="24">
        <v>0</v>
      </c>
      <c r="D34" s="24">
        <f>C34/C48</f>
        <v>0</v>
      </c>
      <c r="E34" s="24">
        <v>0</v>
      </c>
      <c r="F34" s="24">
        <f>E34/E48</f>
        <v>0</v>
      </c>
    </row>
    <row r="35" spans="1:6" s="19" customFormat="1" ht="24.75" customHeight="1" x14ac:dyDescent="0.3">
      <c r="A35" s="21" t="s">
        <v>52</v>
      </c>
      <c r="B35" s="22" t="s">
        <v>26</v>
      </c>
      <c r="C35" s="24">
        <v>0</v>
      </c>
      <c r="D35" s="24">
        <v>0</v>
      </c>
      <c r="E35" s="24">
        <v>0</v>
      </c>
      <c r="F35" s="24">
        <v>0</v>
      </c>
    </row>
    <row r="36" spans="1:6" s="19" customFormat="1" ht="24.75" customHeight="1" x14ac:dyDescent="0.3">
      <c r="A36" s="21" t="s">
        <v>53</v>
      </c>
      <c r="B36" s="22" t="s">
        <v>40</v>
      </c>
      <c r="C36" s="24">
        <v>0</v>
      </c>
      <c r="D36" s="24">
        <f>C36/C48</f>
        <v>0</v>
      </c>
      <c r="E36" s="24">
        <v>0</v>
      </c>
      <c r="F36" s="24">
        <f>E36/E48</f>
        <v>0</v>
      </c>
    </row>
    <row r="37" spans="1:6" s="19" customFormat="1" ht="24.75" customHeight="1" x14ac:dyDescent="0.3">
      <c r="A37" s="20" t="s">
        <v>54</v>
      </c>
      <c r="B37" s="17" t="s">
        <v>55</v>
      </c>
      <c r="C37" s="27">
        <v>0</v>
      </c>
      <c r="D37" s="27">
        <v>0</v>
      </c>
      <c r="E37" s="27">
        <v>0</v>
      </c>
      <c r="F37" s="27">
        <v>0</v>
      </c>
    </row>
    <row r="38" spans="1:6" s="19" customFormat="1" ht="24.75" customHeight="1" x14ac:dyDescent="0.3">
      <c r="A38" s="20" t="s">
        <v>56</v>
      </c>
      <c r="B38" s="17" t="s">
        <v>57</v>
      </c>
      <c r="C38" s="27">
        <v>0</v>
      </c>
      <c r="D38" s="27">
        <v>0</v>
      </c>
      <c r="E38" s="27">
        <v>0</v>
      </c>
      <c r="F38" s="27">
        <v>0</v>
      </c>
    </row>
    <row r="39" spans="1:6" s="19" customFormat="1" ht="24.75" customHeight="1" x14ac:dyDescent="0.3">
      <c r="A39" s="20" t="s">
        <v>58</v>
      </c>
      <c r="B39" s="17" t="s">
        <v>59</v>
      </c>
      <c r="C39" s="27">
        <f>C8+C26+C32+C37+C38</f>
        <v>39091.637687237002</v>
      </c>
      <c r="D39" s="27">
        <f>C39/C48</f>
        <v>42.393221801107231</v>
      </c>
      <c r="E39" s="27">
        <f>E8+E26+E32+E37+E38</f>
        <v>28710.608199780712</v>
      </c>
      <c r="F39" s="27">
        <f>E39/E48</f>
        <v>41.195827701176178</v>
      </c>
    </row>
    <row r="40" spans="1:6" s="19" customFormat="1" ht="24.75" customHeight="1" x14ac:dyDescent="0.3">
      <c r="A40" s="20" t="s">
        <v>60</v>
      </c>
      <c r="B40" s="17" t="s">
        <v>61</v>
      </c>
      <c r="C40" s="27">
        <f>C41+C45+C42+C43+C44</f>
        <v>731.6</v>
      </c>
      <c r="D40" s="27">
        <f t="shared" ref="D40:F40" si="5">D41+D45+D42+D43+D44</f>
        <v>0.79338914674879624</v>
      </c>
      <c r="E40" s="27">
        <f t="shared" si="5"/>
        <v>525.1</v>
      </c>
      <c r="F40" s="27">
        <f t="shared" si="5"/>
        <v>0.75344726156141939</v>
      </c>
    </row>
    <row r="41" spans="1:6" s="19" customFormat="1" ht="24.75" customHeight="1" x14ac:dyDescent="0.3">
      <c r="A41" s="21" t="s">
        <v>62</v>
      </c>
      <c r="B41" s="22" t="s">
        <v>63</v>
      </c>
      <c r="C41" s="24">
        <f>'[1]Додаток 1'!J26</f>
        <v>111.6</v>
      </c>
      <c r="D41" s="24">
        <f>C41/C48</f>
        <v>0.12102546306337569</v>
      </c>
      <c r="E41" s="24">
        <f>'[1]Додаток 2'!J28</f>
        <v>80.099999999999994</v>
      </c>
      <c r="F41" s="24">
        <f>E41/E48</f>
        <v>0.11493263311953855</v>
      </c>
    </row>
    <row r="42" spans="1:6" s="19" customFormat="1" ht="24.75" customHeight="1" x14ac:dyDescent="0.3">
      <c r="A42" s="21" t="s">
        <v>64</v>
      </c>
      <c r="B42" s="22" t="s">
        <v>65</v>
      </c>
      <c r="C42" s="24">
        <v>0</v>
      </c>
      <c r="D42" s="24">
        <v>0</v>
      </c>
      <c r="E42" s="24">
        <v>0</v>
      </c>
      <c r="F42" s="24">
        <f>E42/E48</f>
        <v>0</v>
      </c>
    </row>
    <row r="43" spans="1:6" s="19" customFormat="1" ht="24.75" customHeight="1" x14ac:dyDescent="0.3">
      <c r="A43" s="21" t="s">
        <v>66</v>
      </c>
      <c r="B43" s="22" t="s">
        <v>67</v>
      </c>
      <c r="C43" s="24">
        <v>0</v>
      </c>
      <c r="D43" s="24">
        <v>0</v>
      </c>
      <c r="E43" s="24">
        <v>0</v>
      </c>
      <c r="F43" s="24">
        <f>E43/E48</f>
        <v>0</v>
      </c>
    </row>
    <row r="44" spans="1:6" s="19" customFormat="1" ht="24.75" customHeight="1" x14ac:dyDescent="0.3">
      <c r="A44" s="21" t="s">
        <v>68</v>
      </c>
      <c r="B44" s="25" t="s">
        <v>69</v>
      </c>
      <c r="C44" s="24">
        <f>'[1]Додаток 1'!J30</f>
        <v>0</v>
      </c>
      <c r="D44" s="24">
        <f>C44/C48</f>
        <v>0</v>
      </c>
      <c r="E44" s="24">
        <f>'[1]Додаток 2'!J32</f>
        <v>0</v>
      </c>
      <c r="F44" s="24">
        <f>E44/E48</f>
        <v>0</v>
      </c>
    </row>
    <row r="45" spans="1:6" s="19" customFormat="1" ht="24.75" customHeight="1" x14ac:dyDescent="0.3">
      <c r="A45" s="21" t="s">
        <v>70</v>
      </c>
      <c r="B45" s="22" t="s">
        <v>71</v>
      </c>
      <c r="C45" s="24">
        <f>'[1]Додаток 1'!J31</f>
        <v>620</v>
      </c>
      <c r="D45" s="24">
        <f>C45/C48</f>
        <v>0.67236368368542054</v>
      </c>
      <c r="E45" s="24">
        <f>'[1]Додаток 2'!J33</f>
        <v>445</v>
      </c>
      <c r="F45" s="24">
        <f>E45/E48</f>
        <v>0.63851462844188089</v>
      </c>
    </row>
    <row r="46" spans="1:6" s="19" customFormat="1" ht="24.75" customHeight="1" x14ac:dyDescent="0.3">
      <c r="A46" s="33" t="s">
        <v>72</v>
      </c>
      <c r="B46" s="34" t="s">
        <v>73</v>
      </c>
      <c r="C46" s="27">
        <v>0</v>
      </c>
      <c r="D46" s="27">
        <f>C46/C48</f>
        <v>0</v>
      </c>
      <c r="E46" s="27">
        <v>0</v>
      </c>
      <c r="F46" s="27">
        <f>E46/E48</f>
        <v>0</v>
      </c>
    </row>
    <row r="47" spans="1:6" ht="44.25" customHeight="1" x14ac:dyDescent="0.2">
      <c r="A47" s="33" t="s">
        <v>74</v>
      </c>
      <c r="B47" s="35" t="s">
        <v>75</v>
      </c>
      <c r="C47" s="46">
        <f>C39+C46+C45+C44+C43+C42+C41</f>
        <v>39823.237687237001</v>
      </c>
      <c r="D47" s="47"/>
      <c r="E47" s="46">
        <f>E39+E46+E40</f>
        <v>29235.708199780711</v>
      </c>
      <c r="F47" s="47"/>
    </row>
    <row r="48" spans="1:6" ht="24.75" customHeight="1" x14ac:dyDescent="0.2">
      <c r="A48" s="33" t="s">
        <v>76</v>
      </c>
      <c r="B48" s="35" t="s">
        <v>77</v>
      </c>
      <c r="C48" s="48">
        <v>922.12</v>
      </c>
      <c r="D48" s="49"/>
      <c r="E48" s="48">
        <f>'[1]Додаток 2'!J35</f>
        <v>696.93</v>
      </c>
      <c r="F48" s="49"/>
    </row>
    <row r="49" spans="1:6" ht="39" customHeight="1" x14ac:dyDescent="0.2">
      <c r="A49" s="33" t="s">
        <v>78</v>
      </c>
      <c r="B49" s="35" t="s">
        <v>79</v>
      </c>
      <c r="C49" s="48">
        <f>C47/C48</f>
        <v>43.186610947856025</v>
      </c>
      <c r="D49" s="49"/>
      <c r="E49" s="48">
        <f>E47/E48</f>
        <v>41.949274962737597</v>
      </c>
      <c r="F49" s="49"/>
    </row>
    <row r="50" spans="1:6" ht="55.5" customHeight="1" x14ac:dyDescent="0.2">
      <c r="A50" s="20" t="s">
        <v>80</v>
      </c>
      <c r="B50" s="35" t="s">
        <v>81</v>
      </c>
      <c r="C50" s="44">
        <v>51.83</v>
      </c>
      <c r="D50" s="45"/>
      <c r="E50" s="44">
        <v>50.34</v>
      </c>
      <c r="F50" s="45"/>
    </row>
    <row r="51" spans="1:6" ht="40.5" customHeight="1" x14ac:dyDescent="0.2">
      <c r="A51" s="39"/>
      <c r="B51" s="40"/>
      <c r="C51" s="41"/>
      <c r="D51" s="42"/>
      <c r="E51" s="41"/>
      <c r="F51" s="42"/>
    </row>
    <row r="52" spans="1:6" x14ac:dyDescent="0.2">
      <c r="C52" s="37"/>
      <c r="D52" s="36"/>
      <c r="E52" s="37"/>
      <c r="F52" s="36"/>
    </row>
    <row r="53" spans="1:6" x14ac:dyDescent="0.2">
      <c r="C53" s="38"/>
      <c r="E53" s="43"/>
    </row>
    <row r="54" spans="1:6" x14ac:dyDescent="0.2">
      <c r="C54" s="38"/>
      <c r="E54" s="43"/>
    </row>
    <row r="55" spans="1:6" x14ac:dyDescent="0.2">
      <c r="C55" s="38"/>
      <c r="E55" s="38"/>
    </row>
    <row r="56" spans="1:6" x14ac:dyDescent="0.2">
      <c r="C56" s="3"/>
      <c r="E56" s="3"/>
    </row>
    <row r="59" spans="1:6" x14ac:dyDescent="0.2">
      <c r="C59" s="38"/>
      <c r="E59" s="38"/>
    </row>
    <row r="63" spans="1:6" x14ac:dyDescent="0.2">
      <c r="C63" s="38"/>
      <c r="E63" s="38"/>
    </row>
    <row r="64" spans="1:6" x14ac:dyDescent="0.2">
      <c r="E64" s="38"/>
    </row>
    <row r="69" spans="3:3" x14ac:dyDescent="0.2">
      <c r="C69" s="3"/>
    </row>
    <row r="73" spans="3:3" x14ac:dyDescent="0.2">
      <c r="C73" s="38"/>
    </row>
  </sheetData>
  <mergeCells count="14">
    <mergeCell ref="A2:F2"/>
    <mergeCell ref="A3:F3"/>
    <mergeCell ref="A5:A6"/>
    <mergeCell ref="B5:B6"/>
    <mergeCell ref="C5:D5"/>
    <mergeCell ref="E5:F5"/>
    <mergeCell ref="C47:D47"/>
    <mergeCell ref="E47:F47"/>
    <mergeCell ref="C48:D48"/>
    <mergeCell ref="E48:F48"/>
    <mergeCell ref="C49:D49"/>
    <mergeCell ref="E49:F49"/>
    <mergeCell ref="C50:D50"/>
    <mergeCell ref="E50:F50"/>
  </mergeCells>
  <conditionalFormatting sqref="C18:D18">
    <cfRule type="containsText" dxfId="1" priority="1" stopIfTrue="1" operator="containsText" text="Додаток2">
      <formula>NOT(ISERROR(SEARCH("Додаток2",C18)))</formula>
    </cfRule>
    <cfRule type="containsText" dxfId="0" priority="2" stopIfTrue="1" operator="containsText" text="Додаток2">
      <formula>NOT(ISERROR(SEARCH("Додаток2",C18)))</formula>
    </cfRule>
  </conditionalFormatting>
  <printOptions horizontalCentered="1"/>
  <pageMargins left="0" right="0" top="0" bottom="0" header="0" footer="0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структура</vt:lpstr>
      <vt:lpstr>структура!Область_печати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2026-07-30T12:00:41Z</dcterms:created>
  <dcterms:modified xsi:type="dcterms:W3CDTF">2026-08-10T06:19:28Z</dcterms:modified>
</cp:coreProperties>
</file>