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18852" windowHeight="6372"/>
  </bookViews>
  <sheets>
    <sheet name="структура" sheetId="1" r:id="rId1"/>
  </sheets>
  <externalReferences>
    <externalReference r:id="rId2"/>
    <externalReference r:id="rId3"/>
  </externalReferences>
  <definedNames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аігриолль" localSheetId="0">#REF!</definedName>
    <definedName name="аігриолль">#REF!</definedName>
    <definedName name="бог" localSheetId="0">#REF!</definedName>
    <definedName name="бог">#REF!</definedName>
    <definedName name="бюд" localSheetId="0">#REF!</definedName>
    <definedName name="бюд">#REF!</definedName>
    <definedName name="бюджет" localSheetId="0">#REF!</definedName>
    <definedName name="бюджет">#REF!</definedName>
    <definedName name="вввсвмит" localSheetId="0">#REF!</definedName>
    <definedName name="вввсвмит">#REF!</definedName>
    <definedName name="вка" localSheetId="0">#REF!</definedName>
    <definedName name="вка">#REF!</definedName>
    <definedName name="внутр" localSheetId="0">#REF!</definedName>
    <definedName name="внутр">#REF!</definedName>
    <definedName name="всвамими" localSheetId="0">#REF!</definedName>
    <definedName name="всвамими">#REF!</definedName>
    <definedName name="гнвч" localSheetId="0">#REF!</definedName>
    <definedName name="гнвч">#REF!</definedName>
    <definedName name="го">#REF!</definedName>
    <definedName name="грав" localSheetId="0">#REF!</definedName>
    <definedName name="грав">#REF!</definedName>
    <definedName name="грау" localSheetId="0">#REF!</definedName>
    <definedName name="грау">#REF!</definedName>
    <definedName name="ддд" localSheetId="0">#REF!</definedName>
    <definedName name="ддд">#REF!</definedName>
    <definedName name="ддддд" localSheetId="0">#REF!</definedName>
    <definedName name="ддддд">#REF!</definedName>
    <definedName name="дщть" localSheetId="0">#REF!</definedName>
    <definedName name="дщть">#REF!</definedName>
    <definedName name="еааппн" localSheetId="0">#REF!</definedName>
    <definedName name="еааппн">#REF!</definedName>
    <definedName name="єєєє" localSheetId="0">#REF!</definedName>
    <definedName name="єєєє">#REF!</definedName>
    <definedName name="єєєєє">#REF!</definedName>
    <definedName name="єххд" localSheetId="0">#REF!</definedName>
    <definedName name="єххд">#REF!</definedName>
    <definedName name="жжжж" localSheetId="0">#REF!</definedName>
    <definedName name="жжжж">#REF!</definedName>
    <definedName name="жопві" localSheetId="0">#REF!</definedName>
    <definedName name="жопві">#REF!</definedName>
    <definedName name="зззззз" localSheetId="0">#REF!</definedName>
    <definedName name="зззззз">#REF!</definedName>
    <definedName name="ззззззззззз" localSheetId="0">#REF!</definedName>
    <definedName name="ззззззззззз">#REF!</definedName>
    <definedName name="злрва" localSheetId="0">#REF!</definedName>
    <definedName name="злрва">#REF!</definedName>
    <definedName name="злрвф" localSheetId="0">#REF!</definedName>
    <definedName name="злрвф">#REF!</definedName>
    <definedName name="інші" localSheetId="0">#REF!</definedName>
    <definedName name="інші">#REF!</definedName>
    <definedName name="інші2" localSheetId="0">#REF!</definedName>
    <definedName name="інші2">#REF!</definedName>
    <definedName name="інші8" localSheetId="0">#REF!</definedName>
    <definedName name="інші8">#REF!</definedName>
    <definedName name="йфці" localSheetId="0">#REF!</definedName>
    <definedName name="йфці">#REF!</definedName>
    <definedName name="йфчіваапрр" localSheetId="0">#REF!</definedName>
    <definedName name="йфчіваапрр">#REF!</definedName>
    <definedName name="ккааппп" localSheetId="0">#REF!</definedName>
    <definedName name="ккааппп">#REF!</definedName>
    <definedName name="кккк" localSheetId="0">#REF!</definedName>
    <definedName name="кккк">#REF!</definedName>
    <definedName name="ккккк" localSheetId="0">#REF!</definedName>
    <definedName name="ккккк">#REF!</definedName>
    <definedName name="ликііяв" localSheetId="0">#REF!</definedName>
    <definedName name="ликііяв">#REF!</definedName>
    <definedName name="ллл" localSheetId="0">#REF!</definedName>
    <definedName name="ллл">#REF!</definedName>
    <definedName name="лог" localSheetId="0">#REF!</definedName>
    <definedName name="лог">#REF!</definedName>
    <definedName name="лшалмьи" localSheetId="0">#REF!</definedName>
    <definedName name="лшалмьи">#REF!</definedName>
    <definedName name="лшоп" localSheetId="0">#REF!</definedName>
    <definedName name="лшоп">#REF!</definedName>
    <definedName name="ммсмс" localSheetId="0">#REF!</definedName>
    <definedName name="ммсмс">#REF!</definedName>
    <definedName name="на" localSheetId="0">#REF!</definedName>
    <definedName name="на">#REF!</definedName>
    <definedName name="наіфй" localSheetId="0">#REF!</definedName>
    <definedName name="наіфй">#REF!</definedName>
    <definedName name="нак" localSheetId="0">#REF!</definedName>
    <definedName name="нак">#REF!</definedName>
    <definedName name="нннн" localSheetId="0">#REF!</definedName>
    <definedName name="нннн">#REF!</definedName>
    <definedName name="нрпапо" localSheetId="0">#REF!</definedName>
    <definedName name="нрпапо">#REF!</definedName>
    <definedName name="нрто" localSheetId="0">#REF!</definedName>
    <definedName name="нрто">#REF!</definedName>
    <definedName name="нтмвароо" localSheetId="0">#REF!</definedName>
    <definedName name="нтмвароо">#REF!</definedName>
    <definedName name="_xlnm.Print_Area" localSheetId="0">структура!$A$1:$F$50</definedName>
    <definedName name="огпрп" localSheetId="0">#REF!</definedName>
    <definedName name="огпрп">#REF!</definedName>
    <definedName name="опп" localSheetId="0">#REF!</definedName>
    <definedName name="опп">#REF!</definedName>
    <definedName name="тогп" localSheetId="0">#REF!</definedName>
    <definedName name="тогп">#REF!</definedName>
    <definedName name="тррт" localSheetId="0">#REF!</definedName>
    <definedName name="тррт">#REF!</definedName>
    <definedName name="ттааороттитиии" localSheetId="0">#REF!</definedName>
    <definedName name="ттааороттитиии">#REF!</definedName>
    <definedName name="уапт" localSheetId="0">#REF!</definedName>
    <definedName name="уапт">#REF!</definedName>
    <definedName name="увсппп" localSheetId="0">#REF!</definedName>
    <definedName name="увсппп">#REF!</definedName>
    <definedName name="уптьбд" localSheetId="0">#REF!</definedName>
    <definedName name="уптьбд">#REF!</definedName>
    <definedName name="хдлоргш" localSheetId="0">#REF!</definedName>
    <definedName name="хдлоргш">#REF!</definedName>
    <definedName name="хібеппе" localSheetId="0">#REF!</definedName>
    <definedName name="хібеппе">#REF!</definedName>
    <definedName name="хлонрпит" localSheetId="0">#REF!</definedName>
    <definedName name="хлонрпит">#REF!</definedName>
    <definedName name="цівувс" localSheetId="0">#REF!</definedName>
    <definedName name="цівувс">#REF!</definedName>
    <definedName name="шид" localSheetId="0">#REF!</definedName>
    <definedName name="шид">#REF!</definedName>
    <definedName name="шоаев" localSheetId="0">#REF!</definedName>
    <definedName name="шоаев">#REF!</definedName>
    <definedName name="шовак" localSheetId="0">#REF!</definedName>
    <definedName name="шовак">#REF!</definedName>
    <definedName name="шові" localSheetId="0">#REF!</definedName>
    <definedName name="шові">#REF!</definedName>
    <definedName name="шовцмр" localSheetId="0">#REF!</definedName>
    <definedName name="шовцмр">#REF!</definedName>
    <definedName name="шопа" localSheetId="0">#REF!</definedName>
    <definedName name="шопа">#REF!</definedName>
    <definedName name="шорпа" localSheetId="0">#REF!</definedName>
    <definedName name="шорпа">#REF!</definedName>
    <definedName name="шправв" localSheetId="0">#REF!</definedName>
    <definedName name="шправв">#REF!</definedName>
    <definedName name="щлвуц" localSheetId="0">#REF!</definedName>
    <definedName name="щлвуц">#REF!</definedName>
    <definedName name="щотопавекека" localSheetId="0">#REF!</definedName>
    <definedName name="щотопавекека">#REF!</definedName>
    <definedName name="щрав" localSheetId="0">#REF!</definedName>
    <definedName name="щрав">#REF!</definedName>
    <definedName name="ьла" localSheetId="0">#REF!</definedName>
    <definedName name="ьла">#REF!</definedName>
  </definedNames>
  <calcPr calcId="145621"/>
</workbook>
</file>

<file path=xl/calcChain.xml><?xml version="1.0" encoding="utf-8"?>
<calcChain xmlns="http://schemas.openxmlformats.org/spreadsheetml/2006/main">
  <c r="F46" i="1" l="1"/>
  <c r="D46" i="1"/>
  <c r="F45" i="1"/>
  <c r="D45" i="1"/>
  <c r="F44" i="1"/>
  <c r="D44" i="1"/>
  <c r="F43" i="1"/>
  <c r="F42" i="1"/>
  <c r="F40" i="1" s="1"/>
  <c r="F41" i="1"/>
  <c r="D41" i="1"/>
  <c r="D40" i="1" s="1"/>
  <c r="E40" i="1"/>
  <c r="C40" i="1"/>
  <c r="E36" i="1"/>
  <c r="F36" i="1" s="1"/>
  <c r="E35" i="1"/>
  <c r="C35" i="1"/>
  <c r="E34" i="1"/>
  <c r="F34" i="1" s="1"/>
  <c r="C34" i="1"/>
  <c r="D34" i="1" s="1"/>
  <c r="E33" i="1"/>
  <c r="F33" i="1" s="1"/>
  <c r="F32" i="1" s="1"/>
  <c r="C33" i="1"/>
  <c r="D33" i="1" s="1"/>
  <c r="E32" i="1"/>
  <c r="E29" i="1"/>
  <c r="F29" i="1" s="1"/>
  <c r="C29" i="1"/>
  <c r="D29" i="1" s="1"/>
  <c r="F28" i="1"/>
  <c r="D28" i="1"/>
  <c r="C28" i="1"/>
  <c r="F27" i="1"/>
  <c r="E27" i="1"/>
  <c r="D27" i="1"/>
  <c r="C27" i="1"/>
  <c r="F25" i="1"/>
  <c r="C25" i="1"/>
  <c r="D25" i="1" s="1"/>
  <c r="D20" i="1" s="1"/>
  <c r="D8" i="1" s="1"/>
  <c r="F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F19" i="1"/>
  <c r="E19" i="1"/>
  <c r="D19" i="1"/>
  <c r="C19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0" i="1"/>
  <c r="E10" i="1"/>
  <c r="D10" i="1"/>
  <c r="C10" i="1"/>
  <c r="F9" i="1"/>
  <c r="E9" i="1"/>
  <c r="D9" i="1"/>
  <c r="C9" i="1"/>
  <c r="F8" i="1"/>
  <c r="E8" i="1"/>
  <c r="C31" i="1" l="1"/>
  <c r="D31" i="1" s="1"/>
  <c r="D26" i="1" s="1"/>
  <c r="C36" i="1"/>
  <c r="E31" i="1"/>
  <c r="F31" i="1" s="1"/>
  <c r="F26" i="1" s="1"/>
  <c r="C20" i="1"/>
  <c r="C8" i="1" s="1"/>
  <c r="C26" i="1"/>
  <c r="E26" i="1"/>
  <c r="E39" i="1" s="1"/>
  <c r="E47" i="1" l="1"/>
  <c r="E49" i="1" s="1"/>
  <c r="F39" i="1"/>
  <c r="D36" i="1"/>
  <c r="D32" i="1" s="1"/>
  <c r="C32" i="1"/>
  <c r="C39" i="1" s="1"/>
  <c r="D39" i="1" l="1"/>
  <c r="C47" i="1"/>
  <c r="C49" i="1" s="1"/>
</calcChain>
</file>

<file path=xl/sharedStrings.xml><?xml version="1.0" encoding="utf-8"?>
<sst xmlns="http://schemas.openxmlformats.org/spreadsheetml/2006/main" count="95" uniqueCount="82">
  <si>
    <t>Скоригована структура тарифів на централізоване водопостачання та водовідведення</t>
  </si>
  <si>
    <t>Славутського управління водопровідно-каналізаційного господарства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</si>
  <si>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</si>
  <si>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</si>
  <si>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</si>
  <si>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</si>
  <si>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</si>
  <si>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</si>
  <si>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</si>
  <si>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</si>
  <si>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</si>
  <si>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</si>
  <si>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</si>
  <si>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</si>
  <si>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</si>
  <si>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</si>
  <si>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</si>
  <si>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</si>
  <si>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матеріали, запасні частини та інші матеріальні ресурси (ремонти)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</si>
  <si>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</si>
  <si>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</si>
  <si>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</si>
  <si>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</si>
  <si>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</si>
  <si>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</si>
  <si>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</si>
  <si>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</si>
  <si>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</si>
  <si>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</si>
  <si>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</si>
  <si>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</si>
  <si>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</si>
  <si>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</si>
  <si>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</si>
  <si>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</si>
  <si>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</si>
  <si>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</si>
  <si>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</si>
  <si>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 передбачених законодавством обов’язкових платежів</t>
  </si>
  <si>
    <t>1.4.5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</si>
  <si>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</si>
  <si>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</si>
  <si>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</si>
  <si>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</si>
  <si>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</si>
  <si>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</si>
  <si>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</si>
  <si>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2.5</t>
  </si>
  <si>
    <t>3</t>
  </si>
  <si>
    <t>Витрати на збут, у тому числі:</t>
  </si>
  <si>
    <t>3.1</t>
  </si>
  <si>
    <t>3.2</t>
  </si>
  <si>
    <t>3.3</t>
  </si>
  <si>
    <t>3.4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</si>
  <si>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</si>
  <si>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</si>
  <si>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</si>
  <si>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</si>
  <si>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</si>
  <si>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</si>
  <si>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</si>
  <si>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тому числі: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</si>
  <si>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</si>
  <si>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</si>
  <si>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</si>
  <si>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</si>
  <si>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</si>
  <si>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</si>
  <si>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</si>
  <si>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</si>
  <si>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</si>
  <si>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</si>
  <si>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</si>
  <si>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Витрати на відшкодування втрат</t>
  </si>
  <si>
    <t>9</t>
  </si>
  <si>
    <t>Вартість централізованого водопостачання/водовідведення, тис. грн</t>
  </si>
  <si>
    <t>10</t>
  </si>
  <si>
    <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</si>
  <si>
    <t>11</t>
  </si>
  <si>
    <r>
      <t>Тариф на  централізоване водопостачання/водовідведення, грн/м3 (без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</si>
  <si>
    <t>12</t>
  </si>
  <si>
    <r>
      <t>Тариф на  централізоване водопостачання/водовідведення, грн/м3 (з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</si>
</sst>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.5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vertAlign val="superscript"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5" fillId="0" borderId="0"/>
    <xf numFmtId="0" fontId="4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wrapText="1"/>
    </xf>
    <xf numFmtId="0" fontId="3" fillId="0" borderId="0" xfId="1" applyFont="1"/>
    <xf numFmtId="0" fontId="5" fillId="0" borderId="0" xfId="2" applyFont="1" applyFill="1" applyBorder="1" applyAlignment="1">
      <alignment horizontal="center" vertical="center" wrapText="1"/>
    </xf>
    <xf numFmtId="0" fontId="6" fillId="0" borderId="0" xfId="1" applyFont="1" applyFill="1"/>
    <xf numFmtId="0" fontId="7" fillId="0" borderId="0" xfId="1" applyFont="1" applyFill="1"/>
    <xf numFmtId="0" fontId="6" fillId="0" borderId="0" xfId="1" applyFont="1"/>
    <xf numFmtId="0" fontId="8" fillId="2" borderId="0" xfId="2" applyFont="1" applyFill="1" applyBorder="1" applyAlignment="1">
      <alignment horizontal="center" vertical="center" wrapText="1"/>
    </xf>
    <xf numFmtId="0" fontId="7" fillId="0" borderId="0" xfId="1" applyFont="1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Fill="1"/>
    <xf numFmtId="0" fontId="10" fillId="0" borderId="0" xfId="1" applyFont="1" applyFill="1" applyAlignment="1">
      <alignment horizontal="right" wrapText="1"/>
    </xf>
    <xf numFmtId="0" fontId="11" fillId="0" borderId="0" xfId="1" applyFont="1"/>
    <xf numFmtId="0" fontId="12" fillId="0" borderId="0" xfId="1" applyFont="1"/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/>
    </xf>
    <xf numFmtId="4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4" fontId="16" fillId="0" borderId="1" xfId="3" applyNumberFormat="1" applyFont="1" applyFill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/>
    <xf numFmtId="0" fontId="9" fillId="0" borderId="0" xfId="1" applyFont="1"/>
    <xf numFmtId="164" fontId="9" fillId="0" borderId="0" xfId="1" applyNumberFormat="1" applyFont="1"/>
    <xf numFmtId="49" fontId="10" fillId="0" borderId="1" xfId="1" applyNumberFormat="1" applyFont="1" applyFill="1" applyBorder="1" applyAlignment="1">
      <alignment horizontal="center" vertical="center"/>
    </xf>
    <xf numFmtId="4" fontId="13" fillId="0" borderId="0" xfId="1" applyNumberFormat="1" applyFont="1"/>
    <xf numFmtId="49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4" fontId="17" fillId="0" borderId="1" xfId="3" applyNumberFormat="1" applyFont="1" applyFill="1" applyBorder="1" applyAlignment="1">
      <alignment horizontal="center" vertical="center"/>
    </xf>
    <xf numFmtId="4" fontId="17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164" fontId="13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4" fontId="16" fillId="0" borderId="1" xfId="1" applyNumberFormat="1" applyFont="1" applyFill="1" applyBorder="1" applyAlignment="1">
      <alignment horizontal="center" vertical="center"/>
    </xf>
    <xf numFmtId="49" fontId="9" fillId="0" borderId="1" xfId="4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2" fontId="18" fillId="2" borderId="0" xfId="4" applyNumberFormat="1" applyFont="1" applyFill="1" applyBorder="1" applyAlignment="1">
      <alignment horizontal="center" vertical="center"/>
    </xf>
    <xf numFmtId="0" fontId="19" fillId="2" borderId="0" xfId="4" applyFont="1" applyFill="1"/>
    <xf numFmtId="0" fontId="4" fillId="2" borderId="0" xfId="4" applyFont="1" applyFill="1"/>
    <xf numFmtId="0" fontId="9" fillId="0" borderId="1" xfId="5" applyFont="1" applyFill="1" applyBorder="1" applyAlignment="1">
      <alignment horizontal="left" vertical="center" wrapText="1"/>
    </xf>
    <xf numFmtId="164" fontId="17" fillId="0" borderId="1" xfId="1" applyNumberFormat="1" applyFont="1" applyFill="1" applyBorder="1" applyAlignment="1">
      <alignment horizontal="center" vertical="center"/>
    </xf>
    <xf numFmtId="165" fontId="13" fillId="0" borderId="0" xfId="1" applyNumberFormat="1" applyFont="1"/>
    <xf numFmtId="4" fontId="9" fillId="0" borderId="0" xfId="1" applyNumberFormat="1" applyFont="1"/>
    <xf numFmtId="165" fontId="9" fillId="0" borderId="0" xfId="1" applyNumberFormat="1" applyFont="1"/>
    <xf numFmtId="49" fontId="10" fillId="0" borderId="1" xfId="5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4" fontId="16" fillId="0" borderId="2" xfId="1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/>
    <xf numFmtId="49" fontId="5" fillId="0" borderId="1" xfId="1" applyNumberFormat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4" fontId="2" fillId="0" borderId="0" xfId="1" applyNumberFormat="1" applyFont="1"/>
    <xf numFmtId="49" fontId="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4" fontId="10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165" fontId="22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4" fontId="23" fillId="0" borderId="0" xfId="1" applyNumberFormat="1" applyFont="1" applyBorder="1" applyAlignment="1">
      <alignment horizontal="center" vertical="center"/>
    </xf>
    <xf numFmtId="4" fontId="3" fillId="0" borderId="0" xfId="1" applyNumberFormat="1" applyFont="1"/>
    <xf numFmtId="4" fontId="23" fillId="0" borderId="0" xfId="1" applyNumberFormat="1" applyFont="1" applyBorder="1" applyAlignment="1">
      <alignment horizontal="center" vertical="center"/>
    </xf>
    <xf numFmtId="165" fontId="3" fillId="0" borderId="0" xfId="1" applyNumberFormat="1" applyFont="1"/>
    <xf numFmtId="165" fontId="2" fillId="0" borderId="0" xfId="1" applyNumberFormat="1" applyFont="1"/>
    <xf numFmtId="164" fontId="2" fillId="0" borderId="0" xfId="1" applyNumberFormat="1" applyFont="1"/>
  </cellXfs>
  <cellStyles count="6">
    <cellStyle name="Обычный" xfId="0" builtinId="0"/>
    <cellStyle name="Обычный 2" xfId="1"/>
    <cellStyle name="Обычный 2 2" xfId="4"/>
    <cellStyle name="Обычный 2 3" xfId="5"/>
    <cellStyle name="Обычный 3" xfId="2"/>
    <cellStyle name="Обычный 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88;&#1080;&#1092;%20&#1085;&#1086;&#1074;&#1080;&#1081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sktop/&#1090;&#1072;&#1088;&#1080;&#1092;%202023/2023%20&#1089;&#1110;&#1095;&#1077;&#1085;&#1100;/&#1044;&#1086;&#1076;&#1072;&#1090;&#1082;&#1080;%201-14%202022%20&#1076;&#1083;&#1103;%20&#1084;&#1110;&#1089;&#1100;&#1082;&#1086;&#1111;%20&#1088;&#1072;&#1076;&#108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Додаток 3 "/>
      <sheetName val="Лист1"/>
    </sheetNames>
    <sheetDataSet>
      <sheetData sheetId="0"/>
      <sheetData sheetId="1">
        <row r="7">
          <cell r="K7">
            <v>8660.7840244675008</v>
          </cell>
        </row>
        <row r="12">
          <cell r="K12">
            <v>5001.6078213749997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Додаток 1"/>
      <sheetName val="Додаток 2"/>
      <sheetName val="Додаток 3 "/>
      <sheetName val="Додаток 4"/>
      <sheetName val="Додаток 5"/>
      <sheetName val="Додаток 6"/>
      <sheetName val="Додаток 7"/>
      <sheetName val="Додаток 9"/>
      <sheetName val="Додаток 10"/>
      <sheetName val="Додаток 10.1"/>
      <sheetName val="Додаток 10.2"/>
      <sheetName val="Додаток 11"/>
      <sheetName val="Додаток 12"/>
      <sheetName val="Додаток 13"/>
      <sheetName val="Додаток 14"/>
      <sheetName val="Додаток 4 (2)"/>
    </sheetNames>
    <sheetDataSet>
      <sheetData sheetId="0" refreshError="1"/>
      <sheetData sheetId="1">
        <row r="11">
          <cell r="N11">
            <v>8108.5841450769994</v>
          </cell>
        </row>
        <row r="12">
          <cell r="N12">
            <v>608.16000000000008</v>
          </cell>
        </row>
        <row r="14">
          <cell r="N14">
            <v>5201.07</v>
          </cell>
        </row>
        <row r="16">
          <cell r="N16">
            <v>1144.23</v>
          </cell>
        </row>
        <row r="17">
          <cell r="N17">
            <v>194.85</v>
          </cell>
        </row>
        <row r="18">
          <cell r="N18">
            <v>829.81</v>
          </cell>
        </row>
      </sheetData>
      <sheetData sheetId="2">
        <row r="13">
          <cell r="N13">
            <v>4682.1229570499991</v>
          </cell>
        </row>
        <row r="14">
          <cell r="N14">
            <v>269.18</v>
          </cell>
        </row>
        <row r="16">
          <cell r="N16">
            <v>4268.42</v>
          </cell>
        </row>
        <row r="18">
          <cell r="N18">
            <v>939.05</v>
          </cell>
        </row>
        <row r="19">
          <cell r="N19">
            <v>118.3</v>
          </cell>
        </row>
        <row r="20">
          <cell r="N20">
            <v>195.23</v>
          </cell>
        </row>
      </sheetData>
      <sheetData sheetId="3"/>
      <sheetData sheetId="4">
        <row r="9">
          <cell r="L9">
            <v>686.72</v>
          </cell>
          <cell r="P9">
            <v>5464.170609630999</v>
          </cell>
        </row>
        <row r="11">
          <cell r="P11">
            <v>3358.5989999999997</v>
          </cell>
          <cell r="Q11">
            <v>2147.3009999999999</v>
          </cell>
        </row>
        <row r="12">
          <cell r="P12">
            <v>738.89299999999992</v>
          </cell>
          <cell r="Q12">
            <v>472.40700000000004</v>
          </cell>
        </row>
        <row r="14">
          <cell r="P14">
            <v>9.3330000000000002</v>
          </cell>
          <cell r="Q14">
            <v>5.9670000000000005</v>
          </cell>
        </row>
        <row r="76">
          <cell r="L76">
            <v>686.72</v>
          </cell>
        </row>
      </sheetData>
      <sheetData sheetId="5">
        <row r="8">
          <cell r="P8">
            <v>2357.4670000000006</v>
          </cell>
          <cell r="Q8">
            <v>1507.2330000000002</v>
          </cell>
        </row>
        <row r="9">
          <cell r="P9">
            <v>1735.6146999999999</v>
          </cell>
          <cell r="Q9">
            <v>1109.6553000000001</v>
          </cell>
        </row>
        <row r="10">
          <cell r="P10">
            <v>381.8356</v>
          </cell>
        </row>
        <row r="16">
          <cell r="P16">
            <v>6.1</v>
          </cell>
          <cell r="Q16">
            <v>3.9000000000000004</v>
          </cell>
        </row>
      </sheetData>
      <sheetData sheetId="6">
        <row r="9">
          <cell r="AB9">
            <v>1289.9059999999999</v>
          </cell>
          <cell r="AC9">
            <v>824.69400000000007</v>
          </cell>
        </row>
        <row r="10">
          <cell r="AB10">
            <v>928.15159999999992</v>
          </cell>
          <cell r="AC10">
            <v>593.40840000000003</v>
          </cell>
        </row>
        <row r="11">
          <cell r="AB11">
            <v>204.19139999999999</v>
          </cell>
          <cell r="AC11">
            <v>130.54860000000002</v>
          </cell>
        </row>
        <row r="14">
          <cell r="AB14">
            <v>0.36599999999999999</v>
          </cell>
          <cell r="AC14">
            <v>0.23399999999999999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view="pageBreakPreview" topLeftCell="A49" zoomScale="75" zoomScaleNormal="75" zoomScaleSheetLayoutView="75" workbookViewId="0">
      <selection activeCell="B56" sqref="B56"/>
    </sheetView>
  </sheetViews>
  <sheetFormatPr defaultColWidth="9.109375" defaultRowHeight="13.2" x14ac:dyDescent="0.25"/>
  <cols>
    <col min="1" max="1" width="8.5546875" style="1" customWidth="1"/>
    <col min="2" max="2" width="64.88671875" style="1" customWidth="1"/>
    <col min="3" max="3" width="20.5546875" style="1" customWidth="1"/>
    <col min="4" max="4" width="20.6640625" style="1" customWidth="1"/>
    <col min="5" max="5" width="23.88671875" style="1" customWidth="1" collapsed="1"/>
    <col min="6" max="6" width="19" style="1" customWidth="1"/>
    <col min="7" max="7" width="16.109375" style="3" customWidth="1"/>
    <col min="8" max="8" width="13.44140625" style="3" bestFit="1" customWidth="1"/>
    <col min="9" max="10" width="13.44140625" style="1" bestFit="1" customWidth="1"/>
    <col min="11" max="16384" width="9.109375" style="1"/>
  </cols>
  <sheetData>
    <row r="1" spans="1:10" ht="10.5" customHeight="1" x14ac:dyDescent="0.25">
      <c r="D1" s="2"/>
    </row>
    <row r="2" spans="1:10" s="6" customFormat="1" ht="30.75" customHeight="1" x14ac:dyDescent="0.5">
      <c r="A2" s="4" t="s">
        <v>0</v>
      </c>
      <c r="B2" s="4"/>
      <c r="C2" s="4"/>
      <c r="D2" s="4"/>
      <c r="E2" s="4"/>
      <c r="F2" s="4"/>
      <c r="G2" s="5"/>
      <c r="H2" s="5"/>
    </row>
    <row r="3" spans="1:10" s="9" customFormat="1" ht="22.5" customHeight="1" x14ac:dyDescent="0.5">
      <c r="A3" s="4" t="s">
        <v>1</v>
      </c>
      <c r="B3" s="4"/>
      <c r="C3" s="4"/>
      <c r="D3" s="4"/>
      <c r="E3" s="4"/>
      <c r="F3" s="4"/>
      <c r="G3" s="7"/>
      <c r="H3" s="8"/>
    </row>
    <row r="4" spans="1:10" s="14" customFormat="1" ht="5.25" customHeight="1" x14ac:dyDescent="0.4">
      <c r="A4" s="10"/>
      <c r="B4" s="10"/>
      <c r="C4" s="10"/>
      <c r="D4" s="11"/>
      <c r="E4" s="11"/>
      <c r="F4" s="12"/>
      <c r="G4" s="13"/>
      <c r="H4" s="13"/>
    </row>
    <row r="5" spans="1:10" s="18" customFormat="1" ht="40.5" customHeight="1" x14ac:dyDescent="0.3">
      <c r="A5" s="15" t="s">
        <v>2</v>
      </c>
      <c r="B5" s="16" t="s">
        <v>3</v>
      </c>
      <c r="C5" s="16" t="s">
        <v>4</v>
      </c>
      <c r="D5" s="16"/>
      <c r="E5" s="16" t="s">
        <v>5</v>
      </c>
      <c r="F5" s="16"/>
      <c r="G5" s="17"/>
      <c r="H5" s="17"/>
    </row>
    <row r="6" spans="1:10" s="18" customFormat="1" ht="29.25" customHeight="1" x14ac:dyDescent="0.3">
      <c r="A6" s="15"/>
      <c r="B6" s="16"/>
      <c r="C6" s="19" t="s">
        <v>6</v>
      </c>
      <c r="D6" s="19" t="s">
        <v>7</v>
      </c>
      <c r="E6" s="19" t="s">
        <v>6</v>
      </c>
      <c r="F6" s="19" t="s">
        <v>7</v>
      </c>
      <c r="G6" s="17"/>
      <c r="H6" s="17"/>
    </row>
    <row r="7" spans="1:10" s="22" customFormat="1" ht="24.75" customHeight="1" x14ac:dyDescent="0.3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20"/>
      <c r="H7" s="21"/>
    </row>
    <row r="8" spans="1:10" s="28" customFormat="1" ht="24.75" customHeight="1" x14ac:dyDescent="0.35">
      <c r="A8" s="23">
        <v>1</v>
      </c>
      <c r="B8" s="24" t="s">
        <v>8</v>
      </c>
      <c r="C8" s="25">
        <f>C9+C14+C15+C20</f>
        <v>22789.7946340985</v>
      </c>
      <c r="D8" s="25">
        <f>D9+D14+D15+D20</f>
        <v>22.792073841482647</v>
      </c>
      <c r="E8" s="25">
        <f>E9+E14+E15+E20</f>
        <v>14407.572821374999</v>
      </c>
      <c r="F8" s="25">
        <f>F9+F14+F15+F20</f>
        <v>18.283489830554181</v>
      </c>
      <c r="G8" s="26"/>
      <c r="H8" s="27"/>
      <c r="J8" s="29"/>
    </row>
    <row r="9" spans="1:10" s="28" customFormat="1" ht="24.75" customHeight="1" x14ac:dyDescent="0.35">
      <c r="A9" s="30" t="s">
        <v>9</v>
      </c>
      <c r="B9" s="24" t="s">
        <v>10</v>
      </c>
      <c r="C9" s="25">
        <f>C10+C11+C12+C13</f>
        <v>9268.9440244675006</v>
      </c>
      <c r="D9" s="25">
        <f t="shared" ref="D9:F9" si="0">D10+D11+D12+D13</f>
        <v>9.2698710115686573</v>
      </c>
      <c r="E9" s="25">
        <f t="shared" si="0"/>
        <v>5270.787821375</v>
      </c>
      <c r="F9" s="25">
        <f t="shared" si="0"/>
        <v>6.6887321498140881</v>
      </c>
      <c r="G9" s="31"/>
      <c r="H9" s="26"/>
    </row>
    <row r="10" spans="1:10" s="28" customFormat="1" ht="24.75" customHeight="1" x14ac:dyDescent="0.35">
      <c r="A10" s="32" t="s">
        <v>11</v>
      </c>
      <c r="B10" s="33" t="s">
        <v>12</v>
      </c>
      <c r="C10" s="34">
        <f>'[1]Додаток 3 '!K7</f>
        <v>8660.7840244675008</v>
      </c>
      <c r="D10" s="34">
        <f>C10/C48</f>
        <v>8.6616501894864495</v>
      </c>
      <c r="E10" s="35">
        <f>'[1]Додаток 3 '!K12</f>
        <v>5001.6078213749997</v>
      </c>
      <c r="F10" s="35">
        <f>E10/E48</f>
        <v>6.3471374999999997</v>
      </c>
      <c r="G10" s="31"/>
      <c r="H10" s="26"/>
    </row>
    <row r="11" spans="1:10" s="28" customFormat="1" ht="57" customHeight="1" x14ac:dyDescent="0.35">
      <c r="A11" s="32" t="s">
        <v>13</v>
      </c>
      <c r="B11" s="36" t="s">
        <v>14</v>
      </c>
      <c r="C11" s="34">
        <v>0</v>
      </c>
      <c r="D11" s="34">
        <v>0</v>
      </c>
      <c r="E11" s="35">
        <v>0</v>
      </c>
      <c r="F11" s="35">
        <v>0</v>
      </c>
      <c r="G11" s="27"/>
      <c r="H11" s="27"/>
      <c r="I11" s="29"/>
    </row>
    <row r="12" spans="1:10" s="28" customFormat="1" ht="24.75" customHeight="1" x14ac:dyDescent="0.35">
      <c r="A12" s="32" t="s">
        <v>15</v>
      </c>
      <c r="B12" s="33" t="s">
        <v>16</v>
      </c>
      <c r="C12" s="34">
        <v>0</v>
      </c>
      <c r="D12" s="34">
        <v>0</v>
      </c>
      <c r="E12" s="35">
        <v>0</v>
      </c>
      <c r="F12" s="35">
        <v>0</v>
      </c>
      <c r="G12" s="27"/>
      <c r="H12" s="27"/>
    </row>
    <row r="13" spans="1:10" s="38" customFormat="1" ht="36.75" customHeight="1" x14ac:dyDescent="0.3">
      <c r="A13" s="32" t="s">
        <v>17</v>
      </c>
      <c r="B13" s="36" t="s">
        <v>18</v>
      </c>
      <c r="C13" s="34">
        <f>'[2]Додаток 1'!N12</f>
        <v>608.16000000000008</v>
      </c>
      <c r="D13" s="34">
        <f>C13/C48</f>
        <v>0.60822082208220829</v>
      </c>
      <c r="E13" s="35">
        <f>'[2]Додаток 2'!N14</f>
        <v>269.18</v>
      </c>
      <c r="F13" s="35">
        <f>E13/E48</f>
        <v>0.34159464981408866</v>
      </c>
      <c r="G13" s="37"/>
      <c r="H13" s="37"/>
    </row>
    <row r="14" spans="1:10" s="28" customFormat="1" ht="24.75" customHeight="1" x14ac:dyDescent="0.35">
      <c r="A14" s="30" t="s">
        <v>19</v>
      </c>
      <c r="B14" s="24" t="s">
        <v>20</v>
      </c>
      <c r="C14" s="25">
        <f>'[2]Додаток 1'!N14</f>
        <v>5201.07</v>
      </c>
      <c r="D14" s="25">
        <f>C14/C48</f>
        <v>5.2015901590159013</v>
      </c>
      <c r="E14" s="39">
        <f>'[2]Додаток 2'!N16</f>
        <v>4268.42</v>
      </c>
      <c r="F14" s="39">
        <f>E14/E48</f>
        <v>5.4167079097980988</v>
      </c>
      <c r="G14" s="27"/>
      <c r="H14" s="26"/>
    </row>
    <row r="15" spans="1:10" s="28" customFormat="1" ht="24.75" customHeight="1" x14ac:dyDescent="0.35">
      <c r="A15" s="30" t="s">
        <v>21</v>
      </c>
      <c r="B15" s="24" t="s">
        <v>22</v>
      </c>
      <c r="C15" s="25">
        <f>C16+C17+C18+C19</f>
        <v>2168.89</v>
      </c>
      <c r="D15" s="25">
        <f t="shared" ref="D15:F15" si="1">D16+D17+D18+D19</f>
        <v>2.169106910691069</v>
      </c>
      <c r="E15" s="25">
        <f t="shared" si="1"/>
        <v>1252.58</v>
      </c>
      <c r="F15" s="25">
        <f t="shared" si="1"/>
        <v>1.5895483559853298</v>
      </c>
      <c r="G15" s="26"/>
      <c r="H15" s="26"/>
    </row>
    <row r="16" spans="1:10" s="28" customFormat="1" ht="24.75" customHeight="1" x14ac:dyDescent="0.35">
      <c r="A16" s="32" t="s">
        <v>23</v>
      </c>
      <c r="B16" s="33" t="s">
        <v>24</v>
      </c>
      <c r="C16" s="34">
        <f>'[2]Додаток 1'!N16</f>
        <v>1144.23</v>
      </c>
      <c r="D16" s="34">
        <f>C16/C48</f>
        <v>1.1443444344434444</v>
      </c>
      <c r="E16" s="35">
        <f>'[2]Додаток 2'!N18</f>
        <v>939.05</v>
      </c>
      <c r="F16" s="35">
        <f>E16/E48</f>
        <v>1.1916726945089529</v>
      </c>
      <c r="G16" s="26"/>
      <c r="H16" s="26"/>
    </row>
    <row r="17" spans="1:10" s="28" customFormat="1" ht="24.75" customHeight="1" x14ac:dyDescent="0.35">
      <c r="A17" s="32" t="s">
        <v>25</v>
      </c>
      <c r="B17" s="33" t="s">
        <v>26</v>
      </c>
      <c r="C17" s="34">
        <f>'[2]Додаток 1'!N17</f>
        <v>194.85</v>
      </c>
      <c r="D17" s="34">
        <f>C17/C48</f>
        <v>0.19486948694869488</v>
      </c>
      <c r="E17" s="35">
        <f>'[2]Додаток 2'!N19</f>
        <v>118.3</v>
      </c>
      <c r="F17" s="35">
        <f>E17/E48</f>
        <v>0.1501249984137257</v>
      </c>
      <c r="G17" s="26"/>
      <c r="H17" s="26"/>
    </row>
    <row r="18" spans="1:10" s="44" customFormat="1" ht="24.75" customHeight="1" x14ac:dyDescent="0.25">
      <c r="A18" s="40" t="s">
        <v>27</v>
      </c>
      <c r="B18" s="41" t="s">
        <v>28</v>
      </c>
      <c r="C18" s="34">
        <v>0</v>
      </c>
      <c r="D18" s="34">
        <v>0</v>
      </c>
      <c r="E18" s="35">
        <v>0</v>
      </c>
      <c r="F18" s="35">
        <v>0</v>
      </c>
      <c r="G18" s="42"/>
      <c r="H18" s="43"/>
    </row>
    <row r="19" spans="1:10" s="28" customFormat="1" ht="24.75" customHeight="1" x14ac:dyDescent="0.35">
      <c r="A19" s="32" t="s">
        <v>29</v>
      </c>
      <c r="B19" s="33" t="s">
        <v>30</v>
      </c>
      <c r="C19" s="34">
        <f>'[2]Додаток 1'!N18</f>
        <v>829.81</v>
      </c>
      <c r="D19" s="34">
        <f>C19/C48</f>
        <v>0.82989298929892985</v>
      </c>
      <c r="E19" s="35">
        <f>'[2]Додаток 2'!N20</f>
        <v>195.23</v>
      </c>
      <c r="F19" s="35">
        <f>E19/E48</f>
        <v>0.24775066306265148</v>
      </c>
      <c r="G19" s="26"/>
      <c r="H19" s="26"/>
    </row>
    <row r="20" spans="1:10" s="28" customFormat="1" ht="24.75" customHeight="1" x14ac:dyDescent="0.35">
      <c r="A20" s="30" t="s">
        <v>31</v>
      </c>
      <c r="B20" s="24" t="s">
        <v>32</v>
      </c>
      <c r="C20" s="39">
        <f>C21+C22+C23+C24+C25</f>
        <v>6150.8906096309984</v>
      </c>
      <c r="D20" s="39">
        <f t="shared" ref="D20:E20" si="2">D21+D22+D23+D24+D25</f>
        <v>6.1515057602070202</v>
      </c>
      <c r="E20" s="39">
        <f t="shared" si="2"/>
        <v>3615.7850000000003</v>
      </c>
      <c r="F20" s="39">
        <f>F21+F22+F23+F24+F25</f>
        <v>4.5885014149566636</v>
      </c>
      <c r="G20" s="27"/>
      <c r="H20" s="26"/>
      <c r="J20" s="29"/>
    </row>
    <row r="21" spans="1:10" s="28" customFormat="1" ht="24.75" customHeight="1" x14ac:dyDescent="0.35">
      <c r="A21" s="32" t="s">
        <v>33</v>
      </c>
      <c r="B21" s="33" t="s">
        <v>34</v>
      </c>
      <c r="C21" s="35">
        <f>'[2]Додаток 4'!P11</f>
        <v>3358.5989999999997</v>
      </c>
      <c r="D21" s="35">
        <f>C21/C48</f>
        <v>3.3589348934893488</v>
      </c>
      <c r="E21" s="35">
        <f>'[2]Додаток 4'!Q11</f>
        <v>2147.3009999999999</v>
      </c>
      <c r="F21" s="35">
        <f>E21/E48</f>
        <v>2.7249666882399968</v>
      </c>
      <c r="G21" s="27"/>
      <c r="H21" s="27"/>
    </row>
    <row r="22" spans="1:10" s="28" customFormat="1" ht="24.75" customHeight="1" x14ac:dyDescent="0.35">
      <c r="A22" s="32" t="s">
        <v>35</v>
      </c>
      <c r="B22" s="33" t="s">
        <v>24</v>
      </c>
      <c r="C22" s="35">
        <f>'[2]Додаток 4'!P12</f>
        <v>738.89299999999992</v>
      </c>
      <c r="D22" s="35">
        <f>C22/C48</f>
        <v>0.73896689668966886</v>
      </c>
      <c r="E22" s="35">
        <f>'[2]Додаток 4'!Q12</f>
        <v>472.40700000000004</v>
      </c>
      <c r="F22" s="35">
        <f>E22/E48</f>
        <v>0.59949366124795378</v>
      </c>
      <c r="G22" s="27"/>
      <c r="H22" s="26"/>
    </row>
    <row r="23" spans="1:10" s="28" customFormat="1" ht="24.75" customHeight="1" x14ac:dyDescent="0.35">
      <c r="A23" s="32" t="s">
        <v>36</v>
      </c>
      <c r="B23" s="33" t="s">
        <v>26</v>
      </c>
      <c r="C23" s="35">
        <f>'[2]Додаток 4'!P14</f>
        <v>9.3330000000000002</v>
      </c>
      <c r="D23" s="35">
        <f>C23/C48</f>
        <v>9.3339333933393342E-3</v>
      </c>
      <c r="E23" s="35">
        <f>'[2]Додаток 4'!Q14</f>
        <v>5.9670000000000005</v>
      </c>
      <c r="F23" s="35">
        <f>E23/E48</f>
        <v>7.5722389309780336E-3</v>
      </c>
      <c r="G23" s="26"/>
      <c r="H23" s="26"/>
    </row>
    <row r="24" spans="1:10" s="28" customFormat="1" ht="43.8" customHeight="1" x14ac:dyDescent="0.35">
      <c r="A24" s="32" t="s">
        <v>37</v>
      </c>
      <c r="B24" s="45" t="s">
        <v>38</v>
      </c>
      <c r="C24" s="35">
        <f>'[2]Додаток 4'!L76</f>
        <v>686.72</v>
      </c>
      <c r="D24" s="35">
        <f>C24/C48</f>
        <v>0.68678867886788686</v>
      </c>
      <c r="E24" s="35">
        <v>122.3</v>
      </c>
      <c r="F24" s="35">
        <f>E24/E48</f>
        <v>0.15520107612847553</v>
      </c>
      <c r="G24" s="27"/>
      <c r="H24" s="27"/>
    </row>
    <row r="25" spans="1:10" s="28" customFormat="1" ht="24.75" customHeight="1" x14ac:dyDescent="0.35">
      <c r="A25" s="32" t="s">
        <v>39</v>
      </c>
      <c r="B25" s="33" t="s">
        <v>40</v>
      </c>
      <c r="C25" s="35">
        <f>'[2]Додаток 4'!P9+'[2]Додаток 4'!L9-структура!C21-структура!C22-структура!C23-структура!C24</f>
        <v>1357.3456096309994</v>
      </c>
      <c r="D25" s="35">
        <f>C25/C48</f>
        <v>1.3574813577667761</v>
      </c>
      <c r="E25" s="35">
        <v>867.81</v>
      </c>
      <c r="F25" s="35">
        <f>E25/E48</f>
        <v>1.1012677504092587</v>
      </c>
      <c r="G25" s="27"/>
      <c r="H25" s="26"/>
      <c r="J25" s="29"/>
    </row>
    <row r="26" spans="1:10" s="28" customFormat="1" ht="24.75" customHeight="1" x14ac:dyDescent="0.35">
      <c r="A26" s="30" t="s">
        <v>41</v>
      </c>
      <c r="B26" s="24" t="s">
        <v>42</v>
      </c>
      <c r="C26" s="39">
        <f>C27+C28+C29+C30+C31</f>
        <v>2357.4670000000006</v>
      </c>
      <c r="D26" s="39">
        <f t="shared" ref="D26:F26" si="3">D27+D28+D29+D30+D31</f>
        <v>2.3577027702770286</v>
      </c>
      <c r="E26" s="39">
        <f t="shared" si="3"/>
        <v>1507.2330000000004</v>
      </c>
      <c r="F26" s="39">
        <f t="shared" si="3"/>
        <v>1.9127079605588766</v>
      </c>
      <c r="G26" s="27"/>
      <c r="H26" s="27"/>
      <c r="J26" s="29"/>
    </row>
    <row r="27" spans="1:10" s="28" customFormat="1" ht="24.75" customHeight="1" x14ac:dyDescent="0.35">
      <c r="A27" s="32" t="s">
        <v>43</v>
      </c>
      <c r="B27" s="33" t="s">
        <v>34</v>
      </c>
      <c r="C27" s="35">
        <f>'[2]Додаток 5'!P9</f>
        <v>1735.6146999999999</v>
      </c>
      <c r="D27" s="35">
        <f>C27/C48</f>
        <v>1.7357882788278827</v>
      </c>
      <c r="E27" s="35">
        <f>'[2]Додаток 5'!Q9</f>
        <v>1109.6553000000001</v>
      </c>
      <c r="F27" s="35">
        <f>E27/E48</f>
        <v>1.4081741348460046</v>
      </c>
      <c r="G27" s="27"/>
      <c r="H27" s="26"/>
    </row>
    <row r="28" spans="1:10" s="28" customFormat="1" ht="24.75" customHeight="1" x14ac:dyDescent="0.35">
      <c r="A28" s="32" t="s">
        <v>44</v>
      </c>
      <c r="B28" s="33" t="s">
        <v>24</v>
      </c>
      <c r="C28" s="35">
        <f>'[2]Додаток 5'!P10</f>
        <v>381.8356</v>
      </c>
      <c r="D28" s="35">
        <f>C28/C48</f>
        <v>0.38187378737873789</v>
      </c>
      <c r="E28" s="35">
        <v>244.12</v>
      </c>
      <c r="F28" s="35">
        <f>E28/E48</f>
        <v>0.30979302293118111</v>
      </c>
      <c r="G28" s="27"/>
      <c r="H28" s="26"/>
    </row>
    <row r="29" spans="1:10" s="28" customFormat="1" ht="24.75" customHeight="1" x14ac:dyDescent="0.35">
      <c r="A29" s="32" t="s">
        <v>45</v>
      </c>
      <c r="B29" s="33" t="s">
        <v>26</v>
      </c>
      <c r="C29" s="35">
        <f>'[2]Додаток 5'!P16</f>
        <v>6.1</v>
      </c>
      <c r="D29" s="35">
        <f>C29/C48</f>
        <v>6.1006100610061006E-3</v>
      </c>
      <c r="E29" s="35">
        <f>'[2]Додаток 5'!Q16</f>
        <v>3.9000000000000004</v>
      </c>
      <c r="F29" s="35">
        <f>E29/E48</f>
        <v>4.9491757718810678E-3</v>
      </c>
      <c r="G29" s="27"/>
      <c r="H29" s="26"/>
    </row>
    <row r="30" spans="1:10" s="28" customFormat="1" ht="34.5" customHeight="1" x14ac:dyDescent="0.35">
      <c r="A30" s="32" t="s">
        <v>46</v>
      </c>
      <c r="B30" s="45" t="s">
        <v>38</v>
      </c>
      <c r="C30" s="35">
        <v>0</v>
      </c>
      <c r="D30" s="35">
        <v>0</v>
      </c>
      <c r="E30" s="35">
        <v>0</v>
      </c>
      <c r="F30" s="35">
        <v>0</v>
      </c>
      <c r="G30" s="26"/>
      <c r="H30" s="26"/>
    </row>
    <row r="31" spans="1:10" s="28" customFormat="1" ht="24.75" customHeight="1" x14ac:dyDescent="0.35">
      <c r="A31" s="32" t="s">
        <v>47</v>
      </c>
      <c r="B31" s="33" t="s">
        <v>40</v>
      </c>
      <c r="C31" s="35">
        <f>'[2]Додаток 5'!P8-структура!C27-структура!C28-структура!C29</f>
        <v>233.9167000000007</v>
      </c>
      <c r="D31" s="35">
        <f>C31/C48</f>
        <v>0.23394009400940166</v>
      </c>
      <c r="E31" s="35">
        <f>'[2]Додаток 5'!Q8-структура!E27-структура!E28-структура!E29</f>
        <v>149.55770000000004</v>
      </c>
      <c r="F31" s="35">
        <f>E31/E48</f>
        <v>0.18979162700980956</v>
      </c>
      <c r="G31" s="27"/>
      <c r="H31" s="26"/>
    </row>
    <row r="32" spans="1:10" s="28" customFormat="1" ht="24.75" customHeight="1" x14ac:dyDescent="0.35">
      <c r="A32" s="30" t="s">
        <v>48</v>
      </c>
      <c r="B32" s="24" t="s">
        <v>49</v>
      </c>
      <c r="C32" s="39">
        <f>C33+C34+C35+C36</f>
        <v>1289.9059999999999</v>
      </c>
      <c r="D32" s="39">
        <f t="shared" ref="D32:F32" si="4">D33+D34+D35+D36</f>
        <v>1.2896689668966896</v>
      </c>
      <c r="E32" s="39">
        <f t="shared" si="4"/>
        <v>824.69400000000019</v>
      </c>
      <c r="F32" s="39">
        <f t="shared" si="4"/>
        <v>1.0462557581756577</v>
      </c>
      <c r="G32" s="27"/>
      <c r="H32" s="27"/>
    </row>
    <row r="33" spans="1:10" s="28" customFormat="1" ht="24.75" customHeight="1" x14ac:dyDescent="0.35">
      <c r="A33" s="32" t="s">
        <v>50</v>
      </c>
      <c r="B33" s="33" t="s">
        <v>34</v>
      </c>
      <c r="C33" s="35">
        <f>'[2]Додаток 6'!AB10</f>
        <v>928.15159999999992</v>
      </c>
      <c r="D33" s="35">
        <f>C33/C48</f>
        <v>0.92824442444244415</v>
      </c>
      <c r="E33" s="35">
        <f>'[2]Додаток 6'!AC10</f>
        <v>593.40840000000003</v>
      </c>
      <c r="F33" s="35">
        <f>E33/E48</f>
        <v>0.75304678874633579</v>
      </c>
      <c r="G33" s="27"/>
      <c r="H33" s="26"/>
    </row>
    <row r="34" spans="1:10" s="28" customFormat="1" ht="24.75" customHeight="1" x14ac:dyDescent="0.35">
      <c r="A34" s="32" t="s">
        <v>51</v>
      </c>
      <c r="B34" s="33" t="s">
        <v>24</v>
      </c>
      <c r="C34" s="35">
        <f>'[2]Додаток 6'!AB11</f>
        <v>204.19139999999999</v>
      </c>
      <c r="D34" s="35">
        <f>C34/C48</f>
        <v>0.2042118211821182</v>
      </c>
      <c r="E34" s="35">
        <f>'[2]Додаток 6'!AC11</f>
        <v>130.54860000000002</v>
      </c>
      <c r="F34" s="35">
        <f>E34/E48</f>
        <v>0.16566870978794687</v>
      </c>
      <c r="G34" s="27"/>
      <c r="H34" s="26"/>
    </row>
    <row r="35" spans="1:10" s="28" customFormat="1" ht="24.75" customHeight="1" x14ac:dyDescent="0.35">
      <c r="A35" s="32" t="s">
        <v>52</v>
      </c>
      <c r="B35" s="33" t="s">
        <v>26</v>
      </c>
      <c r="C35" s="35">
        <f>'[2]Додаток 6'!AB14</f>
        <v>0.36599999999999999</v>
      </c>
      <c r="D35" s="35">
        <v>0</v>
      </c>
      <c r="E35" s="35">
        <f>'[2]Додаток 6'!AC14</f>
        <v>0.23399999999999999</v>
      </c>
      <c r="F35" s="35">
        <v>0</v>
      </c>
      <c r="G35" s="26"/>
      <c r="H35" s="26"/>
    </row>
    <row r="36" spans="1:10" s="28" customFormat="1" ht="24.75" customHeight="1" x14ac:dyDescent="0.35">
      <c r="A36" s="32" t="s">
        <v>53</v>
      </c>
      <c r="B36" s="33" t="s">
        <v>40</v>
      </c>
      <c r="C36" s="35">
        <f>'[2]Додаток 6'!AB9-структура!C33-структура!C34-C35</f>
        <v>157.19700000000003</v>
      </c>
      <c r="D36" s="35">
        <f>C36/C48</f>
        <v>0.15721272127212724</v>
      </c>
      <c r="E36" s="46">
        <f>'[2]Додаток 6'!AC9-'[2]Додаток 6'!AC10-'[2]Додаток 6'!AC11-E35</f>
        <v>100.50300000000003</v>
      </c>
      <c r="F36" s="35">
        <f>E36/E48</f>
        <v>0.12754025964137514</v>
      </c>
      <c r="G36" s="26"/>
      <c r="H36" s="26"/>
    </row>
    <row r="37" spans="1:10" s="28" customFormat="1" ht="24.75" customHeight="1" x14ac:dyDescent="0.35">
      <c r="A37" s="30" t="s">
        <v>54</v>
      </c>
      <c r="B37" s="24" t="s">
        <v>55</v>
      </c>
      <c r="C37" s="39">
        <v>0</v>
      </c>
      <c r="D37" s="39">
        <v>0</v>
      </c>
      <c r="E37" s="39">
        <v>0</v>
      </c>
      <c r="F37" s="39">
        <v>0</v>
      </c>
      <c r="G37" s="26"/>
      <c r="H37" s="26"/>
    </row>
    <row r="38" spans="1:10" s="28" customFormat="1" ht="24.75" customHeight="1" x14ac:dyDescent="0.35">
      <c r="A38" s="30" t="s">
        <v>56</v>
      </c>
      <c r="B38" s="24" t="s">
        <v>57</v>
      </c>
      <c r="C38" s="39">
        <v>0</v>
      </c>
      <c r="D38" s="39">
        <v>0</v>
      </c>
      <c r="E38" s="39">
        <v>0</v>
      </c>
      <c r="F38" s="39">
        <v>0</v>
      </c>
      <c r="G38" s="26"/>
      <c r="H38" s="26"/>
    </row>
    <row r="39" spans="1:10" s="28" customFormat="1" ht="24.75" customHeight="1" x14ac:dyDescent="0.35">
      <c r="A39" s="30" t="s">
        <v>58</v>
      </c>
      <c r="B39" s="24" t="s">
        <v>59</v>
      </c>
      <c r="C39" s="39">
        <f>C8+C26+C32+C37+C38</f>
        <v>26437.1676340985</v>
      </c>
      <c r="D39" s="39">
        <f>C39/C48</f>
        <v>26.439811615260027</v>
      </c>
      <c r="E39" s="39">
        <f>E8+E26+E32+E37+E38</f>
        <v>16739.499821375</v>
      </c>
      <c r="F39" s="39">
        <f>E39/E48</f>
        <v>21.242750499835029</v>
      </c>
      <c r="G39" s="47"/>
      <c r="H39" s="26"/>
      <c r="I39" s="48"/>
    </row>
    <row r="40" spans="1:10" s="28" customFormat="1" ht="24.75" customHeight="1" x14ac:dyDescent="0.35">
      <c r="A40" s="30" t="s">
        <v>60</v>
      </c>
      <c r="B40" s="24" t="s">
        <v>61</v>
      </c>
      <c r="C40" s="39">
        <f>C41+C45+C42+C43+C44</f>
        <v>969.96</v>
      </c>
      <c r="D40" s="39">
        <f t="shared" ref="D40:E40" si="5">D41+D45+D42+D43+D44</f>
        <v>0.97005700570057007</v>
      </c>
      <c r="E40" s="39">
        <f t="shared" si="5"/>
        <v>601.79999999999995</v>
      </c>
      <c r="F40" s="39">
        <f>F41+F45+F42+F43+F44+0.01</f>
        <v>0.77369589218410939</v>
      </c>
      <c r="G40" s="47"/>
      <c r="H40" s="47"/>
      <c r="I40" s="49"/>
    </row>
    <row r="41" spans="1:10" s="28" customFormat="1" ht="24.75" customHeight="1" x14ac:dyDescent="0.35">
      <c r="A41" s="32" t="s">
        <v>62</v>
      </c>
      <c r="B41" s="33" t="s">
        <v>63</v>
      </c>
      <c r="C41" s="35">
        <v>147.96</v>
      </c>
      <c r="D41" s="35">
        <f>C41/C48</f>
        <v>0.14797479747974798</v>
      </c>
      <c r="E41" s="35">
        <v>91.8</v>
      </c>
      <c r="F41" s="35">
        <f>E41/E48</f>
        <v>0.11649598355350821</v>
      </c>
      <c r="G41" s="31"/>
      <c r="H41" s="31"/>
    </row>
    <row r="42" spans="1:10" s="28" customFormat="1" ht="24.75" customHeight="1" x14ac:dyDescent="0.35">
      <c r="A42" s="32" t="s">
        <v>64</v>
      </c>
      <c r="B42" s="33" t="s">
        <v>65</v>
      </c>
      <c r="C42" s="35">
        <v>0</v>
      </c>
      <c r="D42" s="35">
        <v>0</v>
      </c>
      <c r="E42" s="35">
        <v>0</v>
      </c>
      <c r="F42" s="35">
        <f>E42/E48</f>
        <v>0</v>
      </c>
      <c r="G42" s="26"/>
      <c r="H42" s="26"/>
    </row>
    <row r="43" spans="1:10" s="28" customFormat="1" ht="24.75" customHeight="1" x14ac:dyDescent="0.35">
      <c r="A43" s="32" t="s">
        <v>66</v>
      </c>
      <c r="B43" s="33" t="s">
        <v>67</v>
      </c>
      <c r="C43" s="35">
        <v>0</v>
      </c>
      <c r="D43" s="35">
        <v>0</v>
      </c>
      <c r="E43" s="35">
        <v>0</v>
      </c>
      <c r="F43" s="35">
        <f>E43/E48</f>
        <v>0</v>
      </c>
      <c r="G43" s="31"/>
      <c r="H43" s="26"/>
    </row>
    <row r="44" spans="1:10" s="28" customFormat="1" ht="24.75" customHeight="1" x14ac:dyDescent="0.35">
      <c r="A44" s="32" t="s">
        <v>68</v>
      </c>
      <c r="B44" s="36" t="s">
        <v>69</v>
      </c>
      <c r="C44" s="35">
        <v>0</v>
      </c>
      <c r="D44" s="35">
        <f>C44/C48</f>
        <v>0</v>
      </c>
      <c r="E44" s="35">
        <v>0</v>
      </c>
      <c r="F44" s="35">
        <f>E44/E48</f>
        <v>0</v>
      </c>
      <c r="G44" s="31"/>
      <c r="H44" s="26"/>
      <c r="I44" s="29"/>
      <c r="J44" s="29"/>
    </row>
    <row r="45" spans="1:10" s="28" customFormat="1" ht="24.75" customHeight="1" x14ac:dyDescent="0.35">
      <c r="A45" s="32" t="s">
        <v>70</v>
      </c>
      <c r="B45" s="33" t="s">
        <v>71</v>
      </c>
      <c r="C45" s="35">
        <v>822</v>
      </c>
      <c r="D45" s="35">
        <f>C45/C48</f>
        <v>0.82208220822082212</v>
      </c>
      <c r="E45" s="35">
        <v>510</v>
      </c>
      <c r="F45" s="35">
        <f>E45/E48</f>
        <v>0.64719990863060117</v>
      </c>
      <c r="G45" s="31"/>
      <c r="H45" s="26"/>
      <c r="J45" s="29"/>
    </row>
    <row r="46" spans="1:10" s="28" customFormat="1" ht="24.75" customHeight="1" x14ac:dyDescent="0.35">
      <c r="A46" s="50" t="s">
        <v>72</v>
      </c>
      <c r="B46" s="51" t="s">
        <v>73</v>
      </c>
      <c r="C46" s="39">
        <v>0</v>
      </c>
      <c r="D46" s="52">
        <f>C46/C48</f>
        <v>0</v>
      </c>
      <c r="E46" s="39">
        <v>0</v>
      </c>
      <c r="F46" s="39">
        <f>E46/E48</f>
        <v>0</v>
      </c>
      <c r="G46" s="27"/>
      <c r="H46" s="26"/>
    </row>
    <row r="47" spans="1:10" ht="44.25" customHeight="1" x14ac:dyDescent="0.25">
      <c r="A47" s="50" t="s">
        <v>74</v>
      </c>
      <c r="B47" s="53" t="s">
        <v>75</v>
      </c>
      <c r="C47" s="54">
        <f>C39+C46+C45+C44+C43+C42+C41</f>
        <v>27407.127634098499</v>
      </c>
      <c r="D47" s="55"/>
      <c r="E47" s="54">
        <f>E39+E46+E40</f>
        <v>17341.299821375</v>
      </c>
      <c r="F47" s="55"/>
      <c r="G47" s="56"/>
    </row>
    <row r="48" spans="1:10" ht="24.75" customHeight="1" x14ac:dyDescent="0.25">
      <c r="A48" s="50" t="s">
        <v>76</v>
      </c>
      <c r="B48" s="53" t="s">
        <v>77</v>
      </c>
      <c r="C48" s="54">
        <v>999.9</v>
      </c>
      <c r="D48" s="55"/>
      <c r="E48" s="54">
        <v>788.01</v>
      </c>
      <c r="F48" s="55"/>
    </row>
    <row r="49" spans="1:10" ht="39" customHeight="1" x14ac:dyDescent="0.25">
      <c r="A49" s="50" t="s">
        <v>78</v>
      </c>
      <c r="B49" s="53" t="s">
        <v>79</v>
      </c>
      <c r="C49" s="54">
        <f>C47/C48</f>
        <v>27.409868620960594</v>
      </c>
      <c r="D49" s="55"/>
      <c r="E49" s="54">
        <f>E47/E48</f>
        <v>22.006446392019136</v>
      </c>
      <c r="F49" s="55"/>
    </row>
    <row r="50" spans="1:10" ht="55.5" customHeight="1" x14ac:dyDescent="0.25">
      <c r="A50" s="57" t="s">
        <v>80</v>
      </c>
      <c r="B50" s="53" t="s">
        <v>81</v>
      </c>
      <c r="C50" s="58">
        <v>32.89</v>
      </c>
      <c r="D50" s="59"/>
      <c r="E50" s="58">
        <v>26.41</v>
      </c>
      <c r="F50" s="59"/>
      <c r="I50" s="60"/>
    </row>
    <row r="51" spans="1:10" ht="40.5" customHeight="1" x14ac:dyDescent="0.25">
      <c r="A51" s="61"/>
      <c r="B51" s="62"/>
      <c r="C51" s="63"/>
      <c r="D51" s="64"/>
      <c r="E51" s="63"/>
      <c r="F51" s="64"/>
      <c r="I51" s="60"/>
    </row>
    <row r="52" spans="1:10" ht="27.75" customHeight="1" x14ac:dyDescent="0.25">
      <c r="A52" s="61"/>
      <c r="B52" s="65"/>
      <c r="C52" s="66"/>
      <c r="D52" s="66"/>
      <c r="E52" s="67"/>
      <c r="F52" s="68"/>
    </row>
    <row r="53" spans="1:10" ht="16.5" customHeight="1" x14ac:dyDescent="0.25">
      <c r="A53" s="69"/>
      <c r="B53" s="65"/>
      <c r="C53" s="70"/>
      <c r="D53" s="70"/>
      <c r="E53" s="70"/>
      <c r="F53" s="70"/>
    </row>
    <row r="54" spans="1:10" ht="27.75" customHeight="1" x14ac:dyDescent="0.25">
      <c r="A54" s="69"/>
      <c r="B54" s="71"/>
      <c r="C54" s="72"/>
      <c r="D54" s="72"/>
      <c r="E54" s="72"/>
      <c r="F54" s="72"/>
      <c r="G54" s="73"/>
      <c r="H54" s="73"/>
      <c r="I54" s="3"/>
      <c r="J54" s="3"/>
    </row>
    <row r="55" spans="1:10" ht="22.8" x14ac:dyDescent="0.25">
      <c r="B55" s="60"/>
      <c r="C55" s="73"/>
      <c r="D55" s="73"/>
      <c r="E55" s="74"/>
      <c r="F55" s="56"/>
      <c r="G55" s="73"/>
      <c r="H55" s="73"/>
      <c r="I55" s="73"/>
      <c r="J55" s="3"/>
    </row>
    <row r="56" spans="1:10" x14ac:dyDescent="0.25">
      <c r="C56" s="3"/>
      <c r="D56" s="73"/>
      <c r="E56" s="73"/>
      <c r="F56" s="73"/>
      <c r="G56" s="73"/>
      <c r="H56" s="73"/>
      <c r="I56" s="73"/>
      <c r="J56" s="3"/>
    </row>
    <row r="57" spans="1:10" x14ac:dyDescent="0.25">
      <c r="C57" s="56"/>
      <c r="D57" s="3"/>
      <c r="E57" s="3"/>
      <c r="F57" s="3"/>
      <c r="I57" s="3"/>
      <c r="J57" s="3"/>
    </row>
    <row r="58" spans="1:10" x14ac:dyDescent="0.25">
      <c r="C58" s="3"/>
      <c r="D58" s="3"/>
      <c r="E58" s="3"/>
      <c r="F58" s="56"/>
      <c r="G58" s="56"/>
      <c r="I58" s="3"/>
      <c r="J58" s="3"/>
    </row>
    <row r="59" spans="1:10" x14ac:dyDescent="0.25">
      <c r="C59" s="73"/>
      <c r="D59" s="73"/>
      <c r="E59" s="73"/>
      <c r="F59" s="73"/>
      <c r="I59" s="3"/>
      <c r="J59" s="3"/>
    </row>
    <row r="60" spans="1:10" x14ac:dyDescent="0.25">
      <c r="C60" s="73"/>
      <c r="D60" s="73"/>
      <c r="E60" s="73"/>
      <c r="F60" s="75"/>
      <c r="I60" s="3"/>
      <c r="J60" s="3"/>
    </row>
    <row r="61" spans="1:10" x14ac:dyDescent="0.25">
      <c r="C61" s="3"/>
      <c r="D61" s="3"/>
      <c r="E61" s="3"/>
      <c r="F61" s="3"/>
      <c r="I61" s="3"/>
      <c r="J61" s="3"/>
    </row>
    <row r="62" spans="1:10" x14ac:dyDescent="0.25">
      <c r="C62" s="3"/>
      <c r="D62" s="3"/>
      <c r="E62" s="3"/>
      <c r="F62" s="56"/>
      <c r="I62" s="3"/>
      <c r="J62" s="3"/>
    </row>
    <row r="63" spans="1:10" x14ac:dyDescent="0.25">
      <c r="C63" s="60"/>
      <c r="D63" s="60"/>
      <c r="E63" s="60"/>
      <c r="F63" s="76"/>
    </row>
    <row r="64" spans="1:10" x14ac:dyDescent="0.25">
      <c r="C64" s="60"/>
      <c r="D64" s="60"/>
      <c r="E64" s="60"/>
      <c r="F64" s="60"/>
      <c r="G64" s="73"/>
    </row>
    <row r="65" spans="3:7" x14ac:dyDescent="0.25">
      <c r="C65" s="60"/>
      <c r="D65" s="60"/>
      <c r="E65" s="60"/>
      <c r="F65" s="60"/>
      <c r="G65" s="73"/>
    </row>
    <row r="66" spans="3:7" x14ac:dyDescent="0.25">
      <c r="C66" s="77"/>
    </row>
    <row r="69" spans="3:7" x14ac:dyDescent="0.25">
      <c r="F69" s="60"/>
      <c r="G69" s="73"/>
    </row>
    <row r="70" spans="3:7" x14ac:dyDescent="0.25">
      <c r="F70" s="60"/>
      <c r="G70" s="73"/>
    </row>
  </sheetData>
  <mergeCells count="17">
    <mergeCell ref="C50:D50"/>
    <mergeCell ref="E50:F50"/>
    <mergeCell ref="E52:F52"/>
    <mergeCell ref="C54:D54"/>
    <mergeCell ref="E54:F54"/>
    <mergeCell ref="C47:D47"/>
    <mergeCell ref="E47:F47"/>
    <mergeCell ref="C48:D48"/>
    <mergeCell ref="E48:F48"/>
    <mergeCell ref="C49:D49"/>
    <mergeCell ref="E49:F49"/>
    <mergeCell ref="A2:F2"/>
    <mergeCell ref="A3:F3"/>
    <mergeCell ref="A5:A6"/>
    <mergeCell ref="B5:B6"/>
    <mergeCell ref="C5:D5"/>
    <mergeCell ref="E5:F5"/>
  </mergeCells>
  <conditionalFormatting sqref="C18:D18">
    <cfRule type="containsText" dxfId="1" priority="1" stopIfTrue="1" operator="containsText" text="Додаток2">
      <formula>NOT(ISERROR(SEARCH("Додаток2",C18)))</formula>
    </cfRule>
    <cfRule type="containsText" dxfId="0" priority="2" stopIfTrue="1" operator="containsText" text="Додаток2">
      <formula>NOT(ISERROR(SEARCH("Додаток2",C18)))</formula>
    </cfRule>
  </conditionalFormatting>
  <printOptions horizontalCentered="1"/>
  <pageMargins left="0" right="0" top="0" bottom="0" header="0" footer="0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2023-07-14T11:24:12Z</dcterms:created>
  <dcterms:modified xsi:type="dcterms:W3CDTF">2023-07-14T11:25:06Z</dcterms:modified>
</cp:coreProperties>
</file>