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XXX\Desktop\Екон\Тарифи\УВКГ\2021\"/>
    </mc:Choice>
  </mc:AlternateContent>
  <xr:revisionPtr revIDLastSave="0" documentId="13_ncr:1_{BF73620F-4A13-4E1E-84CC-C23E4D7568E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труктура" sheetId="2" r:id="rId1"/>
  </sheets>
  <definedNames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аігриолль" localSheetId="0">#REF!</definedName>
    <definedName name="аігриолль">#REF!</definedName>
    <definedName name="бог" localSheetId="0">#REF!</definedName>
    <definedName name="бог">#REF!</definedName>
    <definedName name="бюд" localSheetId="0">#REF!</definedName>
    <definedName name="бюд">#REF!</definedName>
    <definedName name="бюджет" localSheetId="0">#REF!</definedName>
    <definedName name="бюджет">#REF!</definedName>
    <definedName name="вввсвмит" localSheetId="0">#REF!</definedName>
    <definedName name="вввсвмит">#REF!</definedName>
    <definedName name="вка" localSheetId="0">#REF!</definedName>
    <definedName name="вка">#REF!</definedName>
    <definedName name="внутр" localSheetId="0">#REF!</definedName>
    <definedName name="внутр">#REF!</definedName>
    <definedName name="всвамими" localSheetId="0">#REF!</definedName>
    <definedName name="всвамими">#REF!</definedName>
    <definedName name="гнвч" localSheetId="0">#REF!</definedName>
    <definedName name="гнвч">#REF!</definedName>
    <definedName name="го" localSheetId="0">#REF!</definedName>
    <definedName name="го">#REF!</definedName>
    <definedName name="грав" localSheetId="0">#REF!</definedName>
    <definedName name="грав">#REF!</definedName>
    <definedName name="грау" localSheetId="0">#REF!</definedName>
    <definedName name="грау">#REF!</definedName>
    <definedName name="ддд" localSheetId="0">#REF!</definedName>
    <definedName name="ддд">#REF!</definedName>
    <definedName name="ддддд" localSheetId="0">#REF!</definedName>
    <definedName name="ддддд">#REF!</definedName>
    <definedName name="дщть" localSheetId="0">#REF!</definedName>
    <definedName name="дщть">#REF!</definedName>
    <definedName name="еааппн" localSheetId="0">#REF!</definedName>
    <definedName name="еааппн">#REF!</definedName>
    <definedName name="єєєє" localSheetId="0">#REF!</definedName>
    <definedName name="єєєє">#REF!</definedName>
    <definedName name="єєєєє" localSheetId="0">#REF!</definedName>
    <definedName name="єєєєє">#REF!</definedName>
    <definedName name="єххд" localSheetId="0">#REF!</definedName>
    <definedName name="єххд">#REF!</definedName>
    <definedName name="жжжж" localSheetId="0">#REF!</definedName>
    <definedName name="жжжж">#REF!</definedName>
    <definedName name="жопві" localSheetId="0">#REF!</definedName>
    <definedName name="жопві">#REF!</definedName>
    <definedName name="зззззз" localSheetId="0">#REF!</definedName>
    <definedName name="зззззз">#REF!</definedName>
    <definedName name="ззззззззззз" localSheetId="0">#REF!</definedName>
    <definedName name="ззззззззззз">#REF!</definedName>
    <definedName name="злрва" localSheetId="0">#REF!</definedName>
    <definedName name="злрва">#REF!</definedName>
    <definedName name="злрвф" localSheetId="0">#REF!</definedName>
    <definedName name="злрвф">#REF!</definedName>
    <definedName name="інші" localSheetId="0">#REF!</definedName>
    <definedName name="інші">#REF!</definedName>
    <definedName name="інші2" localSheetId="0">#REF!</definedName>
    <definedName name="інші2">#REF!</definedName>
    <definedName name="інші8" localSheetId="0">#REF!</definedName>
    <definedName name="інші8">#REF!</definedName>
    <definedName name="йфці" localSheetId="0">#REF!</definedName>
    <definedName name="йфці">#REF!</definedName>
    <definedName name="йфчіваапрр" localSheetId="0">#REF!</definedName>
    <definedName name="йфчіваапрр">#REF!</definedName>
    <definedName name="ккааппп" localSheetId="0">#REF!</definedName>
    <definedName name="ккааппп">#REF!</definedName>
    <definedName name="кккк" localSheetId="0">#REF!</definedName>
    <definedName name="кккк">#REF!</definedName>
    <definedName name="ккккк" localSheetId="0">#REF!</definedName>
    <definedName name="ккккк">#REF!</definedName>
    <definedName name="ликііяв" localSheetId="0">#REF!</definedName>
    <definedName name="ликііяв">#REF!</definedName>
    <definedName name="ллл" localSheetId="0">#REF!</definedName>
    <definedName name="ллл">#REF!</definedName>
    <definedName name="лог" localSheetId="0">#REF!</definedName>
    <definedName name="лог">#REF!</definedName>
    <definedName name="лшалмьи" localSheetId="0">#REF!</definedName>
    <definedName name="лшалмьи">#REF!</definedName>
    <definedName name="лшоп" localSheetId="0">#REF!</definedName>
    <definedName name="лшоп">#REF!</definedName>
    <definedName name="ммсмс" localSheetId="0">#REF!</definedName>
    <definedName name="ммсмс">#REF!</definedName>
    <definedName name="на" localSheetId="0">#REF!</definedName>
    <definedName name="на">#REF!</definedName>
    <definedName name="наіфй" localSheetId="0">#REF!</definedName>
    <definedName name="наіфй">#REF!</definedName>
    <definedName name="нак" localSheetId="0">#REF!</definedName>
    <definedName name="нак">#REF!</definedName>
    <definedName name="нннн" localSheetId="0">#REF!</definedName>
    <definedName name="нннн">#REF!</definedName>
    <definedName name="нрпапо" localSheetId="0">#REF!</definedName>
    <definedName name="нрпапо">#REF!</definedName>
    <definedName name="нрто" localSheetId="0">#REF!</definedName>
    <definedName name="нрто">#REF!</definedName>
    <definedName name="нтмвароо" localSheetId="0">#REF!</definedName>
    <definedName name="нтмвароо">#REF!</definedName>
    <definedName name="_xlnm.Print_Area" localSheetId="0">структура!$A$1:$F$50</definedName>
    <definedName name="огпрп" localSheetId="0">#REF!</definedName>
    <definedName name="огпрп">#REF!</definedName>
    <definedName name="опп" localSheetId="0">#REF!</definedName>
    <definedName name="опп">#REF!</definedName>
    <definedName name="тогп" localSheetId="0">#REF!</definedName>
    <definedName name="тогп">#REF!</definedName>
    <definedName name="тррт" localSheetId="0">#REF!</definedName>
    <definedName name="тррт">#REF!</definedName>
    <definedName name="ттааороттитиии" localSheetId="0">#REF!</definedName>
    <definedName name="ттааороттитиии">#REF!</definedName>
    <definedName name="уапт" localSheetId="0">#REF!</definedName>
    <definedName name="уапт">#REF!</definedName>
    <definedName name="увсппп" localSheetId="0">#REF!</definedName>
    <definedName name="увсппп">#REF!</definedName>
    <definedName name="уптьбд" localSheetId="0">#REF!</definedName>
    <definedName name="уптьбд">#REF!</definedName>
    <definedName name="хдлоргш" localSheetId="0">#REF!</definedName>
    <definedName name="хдлоргш">#REF!</definedName>
    <definedName name="хібеппе" localSheetId="0">#REF!</definedName>
    <definedName name="хібеппе">#REF!</definedName>
    <definedName name="хлонрпит" localSheetId="0">#REF!</definedName>
    <definedName name="хлонрпит">#REF!</definedName>
    <definedName name="цівувс" localSheetId="0">#REF!</definedName>
    <definedName name="цівувс">#REF!</definedName>
    <definedName name="шид" localSheetId="0">#REF!</definedName>
    <definedName name="шид">#REF!</definedName>
    <definedName name="шоаев" localSheetId="0">#REF!</definedName>
    <definedName name="шоаев">#REF!</definedName>
    <definedName name="шовак" localSheetId="0">#REF!</definedName>
    <definedName name="шовак">#REF!</definedName>
    <definedName name="шові" localSheetId="0">#REF!</definedName>
    <definedName name="шові">#REF!</definedName>
    <definedName name="шовцмр" localSheetId="0">#REF!</definedName>
    <definedName name="шовцмр">#REF!</definedName>
    <definedName name="шопа" localSheetId="0">#REF!</definedName>
    <definedName name="шопа">#REF!</definedName>
    <definedName name="шорпа" localSheetId="0">#REF!</definedName>
    <definedName name="шорпа">#REF!</definedName>
    <definedName name="шправв" localSheetId="0">#REF!</definedName>
    <definedName name="шправв">#REF!</definedName>
    <definedName name="щлвуц" localSheetId="0">#REF!</definedName>
    <definedName name="щлвуц">#REF!</definedName>
    <definedName name="щотопавекека" localSheetId="0">#REF!</definedName>
    <definedName name="щотопавекека">#REF!</definedName>
    <definedName name="щрав" localSheetId="0">#REF!</definedName>
    <definedName name="щрав">#REF!</definedName>
    <definedName name="щщгошщ">#REF!</definedName>
    <definedName name="ьла" localSheetId="0">#REF!</definedName>
    <definedName name="ьла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D46" i="2"/>
  <c r="F45" i="2"/>
  <c r="D45" i="2"/>
  <c r="D40" i="2" s="1"/>
  <c r="D44" i="2"/>
  <c r="F41" i="2"/>
  <c r="D41" i="2"/>
  <c r="F40" i="2"/>
  <c r="E40" i="2"/>
  <c r="C40" i="2"/>
  <c r="F36" i="2"/>
  <c r="D36" i="2"/>
  <c r="F34" i="2"/>
  <c r="D34" i="2"/>
  <c r="F33" i="2"/>
  <c r="D33" i="2"/>
  <c r="D32" i="2" s="1"/>
  <c r="E32" i="2"/>
  <c r="C32" i="2"/>
  <c r="F31" i="2"/>
  <c r="D31" i="2"/>
  <c r="D26" i="2" s="1"/>
  <c r="C31" i="2"/>
  <c r="F29" i="2"/>
  <c r="D29" i="2"/>
  <c r="F28" i="2"/>
  <c r="D28" i="2"/>
  <c r="F27" i="2"/>
  <c r="D27" i="2"/>
  <c r="E26" i="2"/>
  <c r="C26" i="2"/>
  <c r="F25" i="2"/>
  <c r="D25" i="2"/>
  <c r="C25" i="2"/>
  <c r="F24" i="2"/>
  <c r="D24" i="2"/>
  <c r="F23" i="2"/>
  <c r="D23" i="2"/>
  <c r="F22" i="2"/>
  <c r="D22" i="2"/>
  <c r="F21" i="2"/>
  <c r="F20" i="2" s="1"/>
  <c r="D21" i="2"/>
  <c r="D20" i="2" s="1"/>
  <c r="E20" i="2"/>
  <c r="C20" i="2"/>
  <c r="F19" i="2"/>
  <c r="D19" i="2"/>
  <c r="F17" i="2"/>
  <c r="D17" i="2"/>
  <c r="F16" i="2"/>
  <c r="D16" i="2"/>
  <c r="D15" i="2" s="1"/>
  <c r="F15" i="2"/>
  <c r="E15" i="2"/>
  <c r="C15" i="2"/>
  <c r="F14" i="2"/>
  <c r="D14" i="2"/>
  <c r="F13" i="2"/>
  <c r="D13" i="2"/>
  <c r="F10" i="2"/>
  <c r="F9" i="2" s="1"/>
  <c r="D10" i="2"/>
  <c r="D9" i="2" s="1"/>
  <c r="E9" i="2"/>
  <c r="E8" i="2" s="1"/>
  <c r="E39" i="2" s="1"/>
  <c r="C9" i="2"/>
  <c r="C8" i="2" s="1"/>
  <c r="C39" i="2" s="1"/>
  <c r="D8" i="2" l="1"/>
  <c r="F8" i="2"/>
  <c r="F26" i="2"/>
  <c r="F32" i="2"/>
  <c r="C47" i="2"/>
  <c r="D39" i="2"/>
  <c r="E47" i="2"/>
  <c r="F39" i="2"/>
  <c r="E48" i="2" l="1"/>
  <c r="C48" i="2"/>
</calcChain>
</file>

<file path=xl/sharedStrings.xml><?xml version="1.0" encoding="utf-8"?>
<sst xmlns="http://schemas.openxmlformats.org/spreadsheetml/2006/main" count="95" uniqueCount="82">
  <si>
    <t>1.1</t>
  </si>
  <si>
    <t>2</t>
  </si>
  <si>
    <t>1.2</t>
  </si>
  <si>
    <t>3</t>
  </si>
  <si>
    <t>1.3</t>
  </si>
  <si>
    <t>4</t>
  </si>
  <si>
    <t>1.4</t>
  </si>
  <si>
    <t>5</t>
  </si>
  <si>
    <t>6</t>
  </si>
  <si>
    <t>7</t>
  </si>
  <si>
    <t>8</t>
  </si>
  <si>
    <t>9</t>
  </si>
  <si>
    <t>10</t>
  </si>
  <si>
    <t>11</t>
  </si>
  <si>
    <t>Структура тарифів на централізоване водопостачання та водовідведення</t>
  </si>
  <si>
    <t>Славутського управління водопровідно-каналізаційного господарства</t>
  </si>
  <si>
    <t>Без ПДВ</t>
  </si>
  <si>
    <t>№
з/п</t>
  </si>
  <si>
    <t>Найменування показників</t>
  </si>
  <si>
    <t xml:space="preserve">Централізоване водопостачання </t>
  </si>
  <si>
    <t>Централізоване водовідведення</t>
  </si>
  <si>
    <t>тис. грн на рік</t>
  </si>
  <si>
    <r>
      <t>грн/м</t>
    </r>
    <r>
      <rPr>
        <vertAlign val="superscript"/>
        <sz val="14"/>
        <rFont val="Times New Roman"/>
        <family val="1"/>
        <charset val="204"/>
      </rPr>
      <t>3</t>
    </r>
  </si>
  <si>
    <t>Виробнича собівартість, у тому числі:</t>
  </si>
  <si>
    <t>прямі матеріальні витрати, у тому числі:</t>
  </si>
  <si>
    <t>1.1.1</t>
  </si>
  <si>
    <t>електроенергія</t>
  </si>
  <si>
    <t>1.1.2</t>
  </si>
  <si>
    <t>витрати на придбання води в інших суб’єктів господарювання/очищення власних стічних вод іншими суб’єктами господарювання</t>
  </si>
  <si>
    <t>1.1.3</t>
  </si>
  <si>
    <t>витрати на реагенти</t>
  </si>
  <si>
    <t>1.1.4</t>
  </si>
  <si>
    <t>матеріали, запасні частини та інші матеріальні ресурси (ремонти)</t>
  </si>
  <si>
    <t>прямі витрати на оплату праці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</si>
  <si>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</si>
  <si>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</si>
  <si>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</si>
  <si>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</si>
  <si>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</si>
  <si>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</si>
  <si>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підкачка води сторонніми організаціями</t>
  </si>
  <si>
    <t>1.3.4</t>
  </si>
  <si>
    <t>інші прямі витрати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</si>
  <si>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</si>
  <si>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</si>
  <si>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</si>
  <si>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</si>
  <si>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</si>
  <si>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</si>
  <si>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витрати, пов’язані зі сплатою податків, зборів та інших передбачених законодавством обов’язкових платежів</t>
  </si>
  <si>
    <t>1.4.5</t>
  </si>
  <si>
    <t>інші витрати</t>
  </si>
  <si>
    <t>Адміністративні витрати, у тому числі:</t>
  </si>
  <si>
    <t>2.1</t>
  </si>
  <si>
    <t>2.2</t>
  </si>
  <si>
    <t>2.3</t>
  </si>
  <si>
    <t>2.4</t>
  </si>
  <si>
    <t>2.5</t>
  </si>
  <si>
    <t>Витрати на збут, у тому числі:</t>
  </si>
  <si>
    <t>3.1</t>
  </si>
  <si>
    <t>3.2</t>
  </si>
  <si>
    <t>3.3</t>
  </si>
  <si>
    <t>3.4</t>
  </si>
  <si>
    <t>Інші операційні витрати</t>
  </si>
  <si>
    <t>Фінансові витрати</t>
  </si>
  <si>
    <t>Повна собівартість</t>
  </si>
  <si>
    <t>Розрахунковий прибуток, у тому числі:</t>
  </si>
  <si>
    <t>7.1</t>
  </si>
  <si>
    <t>податок на прибуток</t>
  </si>
  <si>
    <t>7.2</t>
  </si>
  <si>
    <t>дивіденди</t>
  </si>
  <si>
    <t>7.3</t>
  </si>
  <si>
    <t>резервний фонд (капітал)</t>
  </si>
  <si>
    <t>7.4</t>
  </si>
  <si>
    <t>на розвиток виробництва (виробничі інвестиції)</t>
  </si>
  <si>
    <t>7.5</t>
  </si>
  <si>
    <t>інше використання прибутку</t>
  </si>
  <si>
    <t>Сума вилучення витрат</t>
  </si>
  <si>
    <t>Вартість централізованого водопостачання/водовідведення, тис. грн</t>
  </si>
  <si>
    <r>
      <t>Тариф на  централізоване водопостачання/водовідведення, грн/м</t>
    </r>
    <r>
      <rPr>
        <b/>
        <vertAlign val="superscript"/>
        <sz val="14"/>
        <rFont val="Times New Roman"/>
        <family val="1"/>
        <charset val="204"/>
      </rPr>
      <t>3</t>
    </r>
  </si>
  <si>
    <r>
      <t>Обсяг реалізації, тис. м</t>
    </r>
    <r>
      <rPr>
        <b/>
        <vertAlign val="superscript"/>
        <sz val="14"/>
        <rFont val="Times New Roman"/>
        <family val="1"/>
        <charset val="204"/>
      </rPr>
      <t>3</t>
    </r>
  </si>
  <si>
    <t>Разом з ПДВ-42,06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</si>
</sst>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0"/>
    <numFmt numFmtId="166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.5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1" fillId="0" borderId="0"/>
    <xf numFmtId="0" fontId="4" fillId="0" borderId="0"/>
    <xf numFmtId="0" fontId="2" fillId="0" borderId="0"/>
  </cellStyleXfs>
  <cellXfs count="5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 wrapText="1"/>
    </xf>
    <xf numFmtId="0" fontId="6" fillId="0" borderId="0" xfId="1" applyFont="1" applyFill="1"/>
    <xf numFmtId="0" fontId="6" fillId="0" borderId="0" xfId="1" applyFont="1"/>
    <xf numFmtId="0" fontId="8" fillId="0" borderId="0" xfId="1" applyFont="1" applyAlignment="1">
      <alignment horizontal="center" vertical="center" wrapText="1"/>
    </xf>
    <xf numFmtId="0" fontId="8" fillId="0" borderId="0" xfId="1" applyFont="1"/>
    <xf numFmtId="0" fontId="5" fillId="0" borderId="0" xfId="1" applyFont="1" applyAlignment="1">
      <alignment horizontal="right" wrapText="1"/>
    </xf>
    <xf numFmtId="0" fontId="9" fillId="0" borderId="0" xfId="1" applyFont="1"/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65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4" fontId="1" fillId="2" borderId="1" xfId="3" applyNumberFormat="1" applyFont="1" applyFill="1" applyBorder="1" applyAlignment="1">
      <alignment horizontal="center" vertical="center"/>
    </xf>
    <xf numFmtId="165" fontId="8" fillId="0" borderId="0" xfId="1" applyNumberFormat="1" applyFont="1"/>
    <xf numFmtId="49" fontId="5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4" fontId="12" fillId="2" borderId="1" xfId="3" applyNumberFormat="1" applyFont="1" applyFill="1" applyBorder="1" applyAlignment="1">
      <alignment horizontal="center" vertical="center"/>
    </xf>
    <xf numFmtId="4" fontId="1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/>
    </xf>
    <xf numFmtId="4" fontId="8" fillId="0" borderId="0" xfId="1" applyNumberFormat="1" applyFont="1" applyAlignment="1">
      <alignment vertical="center"/>
    </xf>
    <xf numFmtId="4" fontId="1" fillId="0" borderId="1" xfId="3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2" fillId="0" borderId="1" xfId="3" applyNumberFormat="1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>
      <alignment horizontal="center" vertical="center"/>
    </xf>
    <xf numFmtId="49" fontId="8" fillId="2" borderId="1" xfId="4" applyNumberFormat="1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vertical="center" wrapText="1"/>
    </xf>
    <xf numFmtId="2" fontId="13" fillId="2" borderId="0" xfId="4" applyNumberFormat="1" applyFont="1" applyFill="1" applyBorder="1" applyAlignment="1">
      <alignment horizontal="center" vertical="center"/>
    </xf>
    <xf numFmtId="0" fontId="4" fillId="2" borderId="0" xfId="4" applyFont="1" applyFill="1"/>
    <xf numFmtId="0" fontId="8" fillId="2" borderId="1" xfId="5" applyFont="1" applyFill="1" applyBorder="1" applyAlignment="1">
      <alignment horizontal="left" vertical="center" wrapText="1"/>
    </xf>
    <xf numFmtId="166" fontId="8" fillId="0" borderId="0" xfId="1" applyNumberFormat="1" applyFont="1"/>
    <xf numFmtId="49" fontId="5" fillId="0" borderId="1" xfId="5" applyNumberFormat="1" applyFont="1" applyBorder="1" applyAlignment="1">
      <alignment horizontal="center" vertical="center"/>
    </xf>
    <xf numFmtId="0" fontId="5" fillId="0" borderId="1" xfId="5" applyFont="1" applyFill="1" applyBorder="1" applyAlignment="1">
      <alignment horizontal="left" vertical="center" wrapText="1"/>
    </xf>
    <xf numFmtId="165" fontId="1" fillId="2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165" fontId="3" fillId="0" borderId="0" xfId="1" applyNumberFormat="1" applyFont="1"/>
    <xf numFmtId="49" fontId="5" fillId="0" borderId="0" xfId="1" applyNumberFormat="1" applyFont="1" applyBorder="1" applyAlignment="1">
      <alignment horizontal="center" vertical="center"/>
    </xf>
    <xf numFmtId="49" fontId="16" fillId="0" borderId="0" xfId="1" applyNumberFormat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 wrapText="1"/>
    </xf>
    <xf numFmtId="4" fontId="16" fillId="0" borderId="0" xfId="1" applyNumberFormat="1" applyFont="1" applyBorder="1" applyAlignment="1">
      <alignment horizontal="center" vertical="center"/>
    </xf>
    <xf numFmtId="166" fontId="16" fillId="0" borderId="0" xfId="1" applyNumberFormat="1" applyFont="1" applyBorder="1" applyAlignment="1">
      <alignment horizontal="center" vertical="center"/>
    </xf>
    <xf numFmtId="4" fontId="3" fillId="0" borderId="0" xfId="1" applyNumberFormat="1" applyFont="1"/>
    <xf numFmtId="0" fontId="16" fillId="0" borderId="0" xfId="1" applyFont="1" applyFill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6" fillId="0" borderId="0" xfId="1" applyNumberFormat="1" applyFont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</cellXfs>
  <cellStyles count="6">
    <cellStyle name="Звичайний" xfId="0" builtinId="0"/>
    <cellStyle name="Обычный 2" xfId="1" xr:uid="{00000000-0005-0000-0000-000001000000}"/>
    <cellStyle name="Обычный 2 2" xfId="4" xr:uid="{00000000-0005-0000-0000-000002000000}"/>
    <cellStyle name="Обычный 2 3" xfId="5" xr:uid="{00000000-0005-0000-0000-000003000000}"/>
    <cellStyle name="Обычный 3" xfId="2" xr:uid="{00000000-0005-0000-0000-000004000000}"/>
    <cellStyle name="Обычный 6" xfId="3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0"/>
  <sheetViews>
    <sheetView tabSelected="1" view="pageBreakPreview" zoomScale="75" zoomScaleNormal="75" zoomScaleSheetLayoutView="75" workbookViewId="0">
      <selection activeCell="C50" sqref="C50:D50"/>
    </sheetView>
  </sheetViews>
  <sheetFormatPr defaultRowHeight="12.75" x14ac:dyDescent="0.2"/>
  <cols>
    <col min="1" max="1" width="8.5703125" style="1" customWidth="1"/>
    <col min="2" max="2" width="64.85546875" style="1" customWidth="1"/>
    <col min="3" max="3" width="18.140625" style="1" bestFit="1" customWidth="1"/>
    <col min="4" max="4" width="23" style="1" customWidth="1"/>
    <col min="5" max="5" width="19.7109375" style="1" customWidth="1" collapsed="1"/>
    <col min="6" max="6" width="21.140625" style="1" customWidth="1"/>
    <col min="7" max="7" width="16.140625" style="1" customWidth="1"/>
    <col min="8" max="8" width="16" style="1" bestFit="1" customWidth="1"/>
    <col min="9" max="10" width="13.42578125" style="1" bestFit="1" customWidth="1"/>
    <col min="11" max="11" width="12.140625" style="1" bestFit="1" customWidth="1"/>
    <col min="12" max="16384" width="9.140625" style="1"/>
  </cols>
  <sheetData>
    <row r="1" spans="1:10" ht="10.5" customHeight="1" x14ac:dyDescent="0.2">
      <c r="D1" s="2"/>
    </row>
    <row r="2" spans="1:10" s="3" customFormat="1" ht="39" customHeight="1" x14ac:dyDescent="0.4">
      <c r="A2" s="54" t="s">
        <v>14</v>
      </c>
      <c r="B2" s="54"/>
      <c r="C2" s="54"/>
      <c r="D2" s="54"/>
      <c r="E2" s="54"/>
      <c r="F2" s="54"/>
    </row>
    <row r="3" spans="1:10" s="4" customFormat="1" ht="32.25" customHeight="1" x14ac:dyDescent="0.4">
      <c r="A3" s="55" t="s">
        <v>15</v>
      </c>
      <c r="B3" s="55"/>
      <c r="C3" s="55"/>
      <c r="D3" s="55"/>
      <c r="E3" s="55"/>
      <c r="F3" s="55"/>
      <c r="H3" s="56"/>
      <c r="I3" s="56"/>
    </row>
    <row r="4" spans="1:10" s="8" customFormat="1" ht="19.5" customHeight="1" x14ac:dyDescent="0.3">
      <c r="A4" s="5"/>
      <c r="B4" s="5"/>
      <c r="C4" s="5"/>
      <c r="D4" s="6"/>
      <c r="E4" s="6"/>
      <c r="F4" s="7" t="s">
        <v>16</v>
      </c>
    </row>
    <row r="5" spans="1:10" s="9" customFormat="1" ht="40.5" customHeight="1" x14ac:dyDescent="0.25">
      <c r="A5" s="57" t="s">
        <v>17</v>
      </c>
      <c r="B5" s="58" t="s">
        <v>18</v>
      </c>
      <c r="C5" s="58" t="s">
        <v>19</v>
      </c>
      <c r="D5" s="58"/>
      <c r="E5" s="58" t="s">
        <v>20</v>
      </c>
      <c r="F5" s="58"/>
    </row>
    <row r="6" spans="1:10" s="9" customFormat="1" ht="29.25" customHeight="1" x14ac:dyDescent="0.25">
      <c r="A6" s="57"/>
      <c r="B6" s="58"/>
      <c r="C6" s="10" t="s">
        <v>21</v>
      </c>
      <c r="D6" s="10" t="s">
        <v>22</v>
      </c>
      <c r="E6" s="10" t="s">
        <v>21</v>
      </c>
      <c r="F6" s="10" t="s">
        <v>22</v>
      </c>
    </row>
    <row r="7" spans="1:10" s="12" customFormat="1" ht="30" customHeight="1" x14ac:dyDescent="0.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/>
    </row>
    <row r="8" spans="1:10" s="6" customFormat="1" ht="31.5" customHeight="1" x14ac:dyDescent="0.3">
      <c r="A8" s="13">
        <v>1</v>
      </c>
      <c r="B8" s="14" t="s">
        <v>23</v>
      </c>
      <c r="C8" s="15">
        <f>C9+C14+C15+C20</f>
        <v>15153.284</v>
      </c>
      <c r="D8" s="15">
        <f>D9+D14+D15+D20</f>
        <v>15.329108878840298</v>
      </c>
      <c r="E8" s="15">
        <f>E9+E14+E15+E20</f>
        <v>10091.132</v>
      </c>
      <c r="F8" s="15">
        <f>F9+F14+F15+F20</f>
        <v>13.443908287925819</v>
      </c>
      <c r="I8" s="16"/>
    </row>
    <row r="9" spans="1:10" s="6" customFormat="1" ht="31.5" customHeight="1" x14ac:dyDescent="0.3">
      <c r="A9" s="17" t="s">
        <v>0</v>
      </c>
      <c r="B9" s="14" t="s">
        <v>24</v>
      </c>
      <c r="C9" s="15">
        <f>C10+C11+C12+C13</f>
        <v>5559.57</v>
      </c>
      <c r="D9" s="15">
        <f>D10+D11+D12+D13</f>
        <v>5.624078176686595</v>
      </c>
      <c r="E9" s="15">
        <f>E10+E11+E12+E13</f>
        <v>3321.61</v>
      </c>
      <c r="F9" s="15">
        <f>F10+F11+F12+F13</f>
        <v>4.425214159150558</v>
      </c>
      <c r="H9" s="16"/>
    </row>
    <row r="10" spans="1:10" s="6" customFormat="1" ht="31.5" customHeight="1" x14ac:dyDescent="0.3">
      <c r="A10" s="18" t="s">
        <v>25</v>
      </c>
      <c r="B10" s="19" t="s">
        <v>26</v>
      </c>
      <c r="C10" s="20">
        <v>5073.7299999999996</v>
      </c>
      <c r="D10" s="20">
        <f>C10/C49</f>
        <v>5.132600932698046</v>
      </c>
      <c r="E10" s="21">
        <v>2924.01</v>
      </c>
      <c r="F10" s="21">
        <f>E10/E49</f>
        <v>3.8955116505242406</v>
      </c>
      <c r="H10" s="16"/>
    </row>
    <row r="11" spans="1:10" s="6" customFormat="1" ht="78" customHeight="1" x14ac:dyDescent="0.3">
      <c r="A11" s="18" t="s">
        <v>27</v>
      </c>
      <c r="B11" s="22" t="s">
        <v>28</v>
      </c>
      <c r="C11" s="20">
        <v>0</v>
      </c>
      <c r="D11" s="20">
        <v>0</v>
      </c>
      <c r="E11" s="21">
        <v>0</v>
      </c>
      <c r="F11" s="21">
        <v>0</v>
      </c>
      <c r="G11" s="16"/>
      <c r="H11" s="16"/>
      <c r="I11" s="16"/>
      <c r="J11" s="16"/>
    </row>
    <row r="12" spans="1:10" s="6" customFormat="1" ht="38.25" customHeight="1" x14ac:dyDescent="0.3">
      <c r="A12" s="18" t="s">
        <v>29</v>
      </c>
      <c r="B12" s="19" t="s">
        <v>30</v>
      </c>
      <c r="C12" s="20">
        <v>0</v>
      </c>
      <c r="D12" s="20">
        <v>0</v>
      </c>
      <c r="E12" s="21">
        <v>0</v>
      </c>
      <c r="F12" s="21">
        <v>0</v>
      </c>
      <c r="G12" s="16"/>
    </row>
    <row r="13" spans="1:10" s="24" customFormat="1" ht="54" customHeight="1" x14ac:dyDescent="0.25">
      <c r="A13" s="18" t="s">
        <v>31</v>
      </c>
      <c r="B13" s="23" t="s">
        <v>32</v>
      </c>
      <c r="C13" s="20">
        <v>485.84</v>
      </c>
      <c r="D13" s="20">
        <f>C13/C49</f>
        <v>0.49147724398854864</v>
      </c>
      <c r="E13" s="21">
        <v>397.6</v>
      </c>
      <c r="F13" s="21">
        <f>E13/E49</f>
        <v>0.52970250862631729</v>
      </c>
      <c r="H13" s="25"/>
    </row>
    <row r="14" spans="1:10" s="6" customFormat="1" ht="31.5" customHeight="1" x14ac:dyDescent="0.3">
      <c r="A14" s="17" t="s">
        <v>2</v>
      </c>
      <c r="B14" s="14" t="s">
        <v>33</v>
      </c>
      <c r="C14" s="26">
        <v>3762.5940000000001</v>
      </c>
      <c r="D14" s="26">
        <f>C14/C49</f>
        <v>3.80625170708021</v>
      </c>
      <c r="E14" s="27">
        <v>3211.8539999999998</v>
      </c>
      <c r="F14" s="28">
        <f>E14/E49</f>
        <v>4.2789917533739219</v>
      </c>
      <c r="G14" s="16"/>
    </row>
    <row r="15" spans="1:10" s="6" customFormat="1" ht="31.5" customHeight="1" x14ac:dyDescent="0.3">
      <c r="A15" s="17" t="s">
        <v>4</v>
      </c>
      <c r="B15" s="14" t="s">
        <v>34</v>
      </c>
      <c r="C15" s="26">
        <f>C16+C17+C18+C19</f>
        <v>1460.6699999999998</v>
      </c>
      <c r="D15" s="26">
        <f>D16+D17+D18+D19</f>
        <v>1.4776182816909957</v>
      </c>
      <c r="E15" s="26">
        <f t="shared" ref="E15" si="0">E16+E17+E18+E19</f>
        <v>872.63799999999992</v>
      </c>
      <c r="F15" s="15">
        <f>F16+F17+F18+F19</f>
        <v>1.1625717749563689</v>
      </c>
    </row>
    <row r="16" spans="1:10" s="6" customFormat="1" ht="31.5" customHeight="1" x14ac:dyDescent="0.3">
      <c r="A16" s="18" t="s">
        <v>35</v>
      </c>
      <c r="B16" s="19" t="s">
        <v>36</v>
      </c>
      <c r="C16" s="29">
        <v>827.77</v>
      </c>
      <c r="D16" s="29">
        <f>C16/C49</f>
        <v>0.83737468766754675</v>
      </c>
      <c r="E16" s="30">
        <v>706.60799999999995</v>
      </c>
      <c r="F16" s="21">
        <f>E16/E49</f>
        <v>0.94137834561223532</v>
      </c>
    </row>
    <row r="17" spans="1:11" s="6" customFormat="1" ht="31.5" customHeight="1" x14ac:dyDescent="0.3">
      <c r="A17" s="18" t="s">
        <v>37</v>
      </c>
      <c r="B17" s="19" t="s">
        <v>38</v>
      </c>
      <c r="C17" s="20">
        <v>419.6</v>
      </c>
      <c r="D17" s="20">
        <f>C17/C49</f>
        <v>0.42446865547833657</v>
      </c>
      <c r="E17" s="21">
        <v>153.4</v>
      </c>
      <c r="F17" s="21">
        <f>E17/E49</f>
        <v>0.20436711474667271</v>
      </c>
    </row>
    <row r="18" spans="1:11" s="34" customFormat="1" ht="31.5" customHeight="1" x14ac:dyDescent="0.2">
      <c r="A18" s="31" t="s">
        <v>39</v>
      </c>
      <c r="B18" s="32" t="s">
        <v>40</v>
      </c>
      <c r="C18" s="20">
        <v>0</v>
      </c>
      <c r="D18" s="20">
        <v>0</v>
      </c>
      <c r="E18" s="21">
        <v>0</v>
      </c>
      <c r="F18" s="21">
        <v>0</v>
      </c>
      <c r="G18" s="33"/>
    </row>
    <row r="19" spans="1:11" s="6" customFormat="1" ht="31.5" customHeight="1" x14ac:dyDescent="0.3">
      <c r="A19" s="18" t="s">
        <v>41</v>
      </c>
      <c r="B19" s="19" t="s">
        <v>42</v>
      </c>
      <c r="C19" s="20">
        <v>213.3</v>
      </c>
      <c r="D19" s="20">
        <f>C19/C49</f>
        <v>0.21577493854511245</v>
      </c>
      <c r="E19" s="21">
        <v>12.63</v>
      </c>
      <c r="F19" s="21">
        <f>E19/E49</f>
        <v>1.6826314597460732E-2</v>
      </c>
    </row>
    <row r="20" spans="1:11" s="6" customFormat="1" ht="31.5" customHeight="1" x14ac:dyDescent="0.3">
      <c r="A20" s="17" t="s">
        <v>6</v>
      </c>
      <c r="B20" s="14" t="s">
        <v>43</v>
      </c>
      <c r="C20" s="28">
        <f>C21+C22+C23+C24+C25</f>
        <v>4370.45</v>
      </c>
      <c r="D20" s="28">
        <f>D21+D22+D23+D24+D25</f>
        <v>4.4211607133824966</v>
      </c>
      <c r="E20" s="28">
        <f>E21+E22+E23+E24+E25</f>
        <v>2685.0299999999997</v>
      </c>
      <c r="F20" s="28">
        <f>F21+F22+F23+F24+F25</f>
        <v>3.5771306004449706</v>
      </c>
      <c r="G20" s="16"/>
      <c r="H20" s="16"/>
      <c r="K20" s="16"/>
    </row>
    <row r="21" spans="1:11" s="6" customFormat="1" ht="31.5" customHeight="1" x14ac:dyDescent="0.3">
      <c r="A21" s="18" t="s">
        <v>44</v>
      </c>
      <c r="B21" s="19" t="s">
        <v>45</v>
      </c>
      <c r="C21" s="30">
        <v>2502.63</v>
      </c>
      <c r="D21" s="30">
        <f>C21/C49</f>
        <v>2.5316682346514523</v>
      </c>
      <c r="E21" s="30">
        <v>1668.42</v>
      </c>
      <c r="F21" s="30">
        <f>E21/E49</f>
        <v>2.2227521615752521</v>
      </c>
      <c r="G21" s="16"/>
      <c r="I21" s="16"/>
    </row>
    <row r="22" spans="1:11" s="6" customFormat="1" ht="31.5" customHeight="1" x14ac:dyDescent="0.3">
      <c r="A22" s="18" t="s">
        <v>46</v>
      </c>
      <c r="B22" s="19" t="s">
        <v>36</v>
      </c>
      <c r="C22" s="30">
        <v>550.58000000000004</v>
      </c>
      <c r="D22" s="30">
        <f>C22/C49</f>
        <v>0.55696842786764189</v>
      </c>
      <c r="E22" s="30">
        <v>367.05</v>
      </c>
      <c r="F22" s="30">
        <f>E22/E49</f>
        <v>0.48900227814710701</v>
      </c>
      <c r="G22" s="16"/>
    </row>
    <row r="23" spans="1:11" s="6" customFormat="1" ht="31.5" customHeight="1" x14ac:dyDescent="0.3">
      <c r="A23" s="18" t="s">
        <v>47</v>
      </c>
      <c r="B23" s="19" t="s">
        <v>38</v>
      </c>
      <c r="C23" s="30">
        <v>10.68</v>
      </c>
      <c r="D23" s="30">
        <f>C23/C49</f>
        <v>1.0803920973566812E-2</v>
      </c>
      <c r="E23" s="30">
        <v>7.12</v>
      </c>
      <c r="F23" s="30">
        <f>E23/E49</f>
        <v>9.4856183637308314E-3</v>
      </c>
    </row>
    <row r="24" spans="1:11" s="6" customFormat="1" ht="54.75" customHeight="1" x14ac:dyDescent="0.3">
      <c r="A24" s="18" t="s">
        <v>48</v>
      </c>
      <c r="B24" s="35" t="s">
        <v>49</v>
      </c>
      <c r="C24" s="30">
        <v>450</v>
      </c>
      <c r="D24" s="30">
        <f>C24/C49</f>
        <v>0.45522138933568024</v>
      </c>
      <c r="E24" s="30">
        <v>71.400000000000006</v>
      </c>
      <c r="F24" s="30">
        <f>E24/E49</f>
        <v>9.5122633591345707E-2</v>
      </c>
      <c r="G24" s="16"/>
      <c r="I24" s="16"/>
    </row>
    <row r="25" spans="1:11" s="6" customFormat="1" ht="31.5" customHeight="1" x14ac:dyDescent="0.3">
      <c r="A25" s="18" t="s">
        <v>50</v>
      </c>
      <c r="B25" s="19" t="s">
        <v>51</v>
      </c>
      <c r="C25" s="30">
        <f>856.6-0.04</f>
        <v>856.56000000000006</v>
      </c>
      <c r="D25" s="30">
        <f>C25/C49</f>
        <v>0.86649874055415621</v>
      </c>
      <c r="E25" s="30">
        <v>571.04</v>
      </c>
      <c r="F25" s="30">
        <f>E25/E49</f>
        <v>0.76076790876753564</v>
      </c>
      <c r="G25" s="16"/>
      <c r="K25" s="16"/>
    </row>
    <row r="26" spans="1:11" s="6" customFormat="1" ht="31.5" customHeight="1" x14ac:dyDescent="0.3">
      <c r="A26" s="17" t="s">
        <v>1</v>
      </c>
      <c r="B26" s="14" t="s">
        <v>52</v>
      </c>
      <c r="C26" s="28">
        <f>C27+C28+C29+C30+C31</f>
        <v>1938.3899999999999</v>
      </c>
      <c r="D26" s="28">
        <f>D27+D28+D29+D30+D31</f>
        <v>1.9608813086097538</v>
      </c>
      <c r="E26" s="28">
        <f>E27+E28+E29+E30+E31</f>
        <v>1292.26</v>
      </c>
      <c r="F26" s="28">
        <f>F27+F28+F29+F30+F31</f>
        <v>1.7216130880217424</v>
      </c>
      <c r="G26" s="16"/>
      <c r="H26" s="16"/>
      <c r="I26" s="16"/>
      <c r="K26" s="16"/>
    </row>
    <row r="27" spans="1:11" s="6" customFormat="1" ht="31.5" customHeight="1" x14ac:dyDescent="0.3">
      <c r="A27" s="18" t="s">
        <v>53</v>
      </c>
      <c r="B27" s="19" t="s">
        <v>45</v>
      </c>
      <c r="C27" s="21">
        <v>1430.33</v>
      </c>
      <c r="D27" s="21">
        <f>C27/C49</f>
        <v>1.4469262440188968</v>
      </c>
      <c r="E27" s="21">
        <v>953.56</v>
      </c>
      <c r="F27" s="21">
        <f>E27/E49</f>
        <v>1.2703800908594343</v>
      </c>
      <c r="G27" s="16"/>
      <c r="H27" s="16"/>
    </row>
    <row r="28" spans="1:11" s="6" customFormat="1" ht="31.5" customHeight="1" x14ac:dyDescent="0.3">
      <c r="A28" s="18" t="s">
        <v>54</v>
      </c>
      <c r="B28" s="19" t="s">
        <v>36</v>
      </c>
      <c r="C28" s="21">
        <v>314.67</v>
      </c>
      <c r="D28" s="21">
        <f>C28/C49</f>
        <v>0.31832114351613006</v>
      </c>
      <c r="E28" s="21">
        <v>209.78</v>
      </c>
      <c r="F28" s="21">
        <f>E28/E49</f>
        <v>0.27947935678981095</v>
      </c>
      <c r="G28" s="16"/>
      <c r="H28" s="16"/>
    </row>
    <row r="29" spans="1:11" s="6" customFormat="1" ht="31.5" customHeight="1" x14ac:dyDescent="0.3">
      <c r="A29" s="18" t="s">
        <v>55</v>
      </c>
      <c r="B29" s="19" t="s">
        <v>38</v>
      </c>
      <c r="C29" s="21">
        <v>6.3</v>
      </c>
      <c r="D29" s="21">
        <f>C29/C49</f>
        <v>6.3730994506995238E-3</v>
      </c>
      <c r="E29" s="21">
        <v>4.1790000000000003</v>
      </c>
      <c r="F29" s="21">
        <f>E29/E49</f>
        <v>5.5674717896111161E-3</v>
      </c>
      <c r="G29" s="16"/>
      <c r="H29" s="16"/>
    </row>
    <row r="30" spans="1:11" s="6" customFormat="1" ht="54.75" customHeight="1" x14ac:dyDescent="0.3">
      <c r="A30" s="18" t="s">
        <v>56</v>
      </c>
      <c r="B30" s="35" t="s">
        <v>49</v>
      </c>
      <c r="C30" s="21">
        <v>0</v>
      </c>
      <c r="D30" s="21">
        <v>0</v>
      </c>
      <c r="E30" s="21">
        <v>0</v>
      </c>
      <c r="F30" s="21">
        <v>0</v>
      </c>
    </row>
    <row r="31" spans="1:11" s="6" customFormat="1" ht="31.5" customHeight="1" x14ac:dyDescent="0.3">
      <c r="A31" s="18" t="s">
        <v>57</v>
      </c>
      <c r="B31" s="19" t="s">
        <v>51</v>
      </c>
      <c r="C31" s="21">
        <f>187.09</f>
        <v>187.09</v>
      </c>
      <c r="D31" s="21">
        <f>C31/C49</f>
        <v>0.1892608216240276</v>
      </c>
      <c r="E31" s="21">
        <v>124.741</v>
      </c>
      <c r="F31" s="21">
        <f>E31/E49</f>
        <v>0.16618616858288593</v>
      </c>
      <c r="G31" s="16"/>
    </row>
    <row r="32" spans="1:11" s="6" customFormat="1" ht="31.5" customHeight="1" x14ac:dyDescent="0.3">
      <c r="A32" s="17" t="s">
        <v>3</v>
      </c>
      <c r="B32" s="14" t="s">
        <v>58</v>
      </c>
      <c r="C32" s="28">
        <f>C33+C34+C35+C36</f>
        <v>1017.76</v>
      </c>
      <c r="D32" s="28">
        <f>D33+D34+D35+D36</f>
        <v>1.0295691582450708</v>
      </c>
      <c r="E32" s="28">
        <f>E33+E34+E35+E36</f>
        <v>678.51</v>
      </c>
      <c r="F32" s="28">
        <f>F33+F34+F35+F36</f>
        <v>0.90394479156952334</v>
      </c>
      <c r="G32" s="16"/>
      <c r="H32" s="16"/>
      <c r="I32" s="16"/>
    </row>
    <row r="33" spans="1:11" s="6" customFormat="1" ht="31.5" customHeight="1" x14ac:dyDescent="0.3">
      <c r="A33" s="18" t="s">
        <v>59</v>
      </c>
      <c r="B33" s="19" t="s">
        <v>45</v>
      </c>
      <c r="C33" s="21">
        <v>726.18</v>
      </c>
      <c r="D33" s="21">
        <f>C33/C49</f>
        <v>0.73460593001729835</v>
      </c>
      <c r="E33" s="21">
        <v>484.12</v>
      </c>
      <c r="F33" s="21">
        <f>E33/E49</f>
        <v>0.64496875874288906</v>
      </c>
      <c r="G33" s="16"/>
      <c r="H33" s="16"/>
    </row>
    <row r="34" spans="1:11" s="6" customFormat="1" ht="31.5" customHeight="1" x14ac:dyDescent="0.3">
      <c r="A34" s="18" t="s">
        <v>60</v>
      </c>
      <c r="B34" s="19" t="s">
        <v>36</v>
      </c>
      <c r="C34" s="21">
        <v>159.76</v>
      </c>
      <c r="D34" s="21">
        <f>C34/C49</f>
        <v>0.16161370924504062</v>
      </c>
      <c r="E34" s="21">
        <v>106.51</v>
      </c>
      <c r="F34" s="21">
        <f>E34/E49</f>
        <v>0.14189792302260829</v>
      </c>
      <c r="G34" s="16"/>
    </row>
    <row r="35" spans="1:11" s="6" customFormat="1" ht="31.5" customHeight="1" x14ac:dyDescent="0.3">
      <c r="A35" s="18" t="s">
        <v>61</v>
      </c>
      <c r="B35" s="19" t="s">
        <v>38</v>
      </c>
      <c r="C35" s="21">
        <v>0</v>
      </c>
      <c r="D35" s="21">
        <v>0</v>
      </c>
      <c r="E35" s="21">
        <v>0</v>
      </c>
      <c r="F35" s="21">
        <v>0</v>
      </c>
    </row>
    <row r="36" spans="1:11" s="6" customFormat="1" ht="31.5" customHeight="1" x14ac:dyDescent="0.3">
      <c r="A36" s="18" t="s">
        <v>62</v>
      </c>
      <c r="B36" s="19" t="s">
        <v>51</v>
      </c>
      <c r="C36" s="21">
        <v>131.82</v>
      </c>
      <c r="D36" s="21">
        <f>C36/C49</f>
        <v>0.13334951898273192</v>
      </c>
      <c r="E36" s="21">
        <v>87.88</v>
      </c>
      <c r="F36" s="21">
        <f>E36/E49</f>
        <v>0.11707810980402605</v>
      </c>
    </row>
    <row r="37" spans="1:11" s="6" customFormat="1" ht="31.5" customHeight="1" x14ac:dyDescent="0.3">
      <c r="A37" s="17" t="s">
        <v>5</v>
      </c>
      <c r="B37" s="14" t="s">
        <v>63</v>
      </c>
      <c r="C37" s="28">
        <v>0</v>
      </c>
      <c r="D37" s="28">
        <v>0</v>
      </c>
      <c r="E37" s="28">
        <v>0</v>
      </c>
      <c r="F37" s="28">
        <v>0</v>
      </c>
    </row>
    <row r="38" spans="1:11" s="6" customFormat="1" ht="31.5" customHeight="1" x14ac:dyDescent="0.3">
      <c r="A38" s="17" t="s">
        <v>7</v>
      </c>
      <c r="B38" s="14" t="s">
        <v>64</v>
      </c>
      <c r="C38" s="28">
        <v>0</v>
      </c>
      <c r="D38" s="28">
        <v>0</v>
      </c>
      <c r="E38" s="28">
        <v>0</v>
      </c>
      <c r="F38" s="28">
        <v>0</v>
      </c>
    </row>
    <row r="39" spans="1:11" s="6" customFormat="1" ht="31.5" customHeight="1" x14ac:dyDescent="0.3">
      <c r="A39" s="17" t="s">
        <v>8</v>
      </c>
      <c r="B39" s="14" t="s">
        <v>65</v>
      </c>
      <c r="C39" s="28">
        <f>C8+C26+C32+C37+C38</f>
        <v>18109.433999999997</v>
      </c>
      <c r="D39" s="28">
        <f>C39/C49</f>
        <v>18.319559345695122</v>
      </c>
      <c r="E39" s="28">
        <f>E8+E26+E32+E37+E38</f>
        <v>12061.902</v>
      </c>
      <c r="F39" s="28">
        <f>E39/E49</f>
        <v>16.069466167517085</v>
      </c>
      <c r="G39" s="36"/>
    </row>
    <row r="40" spans="1:11" s="6" customFormat="1" ht="31.5" customHeight="1" x14ac:dyDescent="0.3">
      <c r="A40" s="17" t="s">
        <v>9</v>
      </c>
      <c r="B40" s="14" t="s">
        <v>66</v>
      </c>
      <c r="C40" s="28">
        <f>C41+C45</f>
        <v>350.45499999999998</v>
      </c>
      <c r="D40" s="28">
        <f t="shared" ref="D40" si="1">D41+D45</f>
        <v>0.35452135999919071</v>
      </c>
      <c r="E40" s="28">
        <f>E41+E45</f>
        <v>233.43</v>
      </c>
      <c r="F40" s="28">
        <f>E40/E49</f>
        <v>0.31098706385473152</v>
      </c>
      <c r="G40" s="36"/>
      <c r="H40" s="36"/>
      <c r="I40" s="36"/>
      <c r="J40" s="36"/>
    </row>
    <row r="41" spans="1:11" s="6" customFormat="1" ht="31.5" customHeight="1" x14ac:dyDescent="0.3">
      <c r="A41" s="18" t="s">
        <v>67</v>
      </c>
      <c r="B41" s="19" t="s">
        <v>68</v>
      </c>
      <c r="C41" s="21">
        <v>53.46</v>
      </c>
      <c r="D41" s="21">
        <f>C41/C49</f>
        <v>5.4080301053078816E-2</v>
      </c>
      <c r="E41" s="21">
        <v>35.61</v>
      </c>
      <c r="F41" s="21">
        <f>E41/E49</f>
        <v>4.7441414316356026E-2</v>
      </c>
    </row>
    <row r="42" spans="1:11" s="6" customFormat="1" ht="31.5" customHeight="1" x14ac:dyDescent="0.3">
      <c r="A42" s="18" t="s">
        <v>69</v>
      </c>
      <c r="B42" s="19" t="s">
        <v>70</v>
      </c>
      <c r="C42" s="21">
        <v>0</v>
      </c>
      <c r="D42" s="21">
        <v>0</v>
      </c>
      <c r="E42" s="21">
        <v>0</v>
      </c>
      <c r="F42" s="21">
        <v>0</v>
      </c>
    </row>
    <row r="43" spans="1:11" s="6" customFormat="1" ht="31.5" customHeight="1" x14ac:dyDescent="0.3">
      <c r="A43" s="18" t="s">
        <v>71</v>
      </c>
      <c r="B43" s="19" t="s">
        <v>72</v>
      </c>
      <c r="C43" s="21">
        <v>0</v>
      </c>
      <c r="D43" s="21">
        <v>0</v>
      </c>
      <c r="E43" s="21">
        <v>0</v>
      </c>
      <c r="F43" s="21">
        <v>0</v>
      </c>
    </row>
    <row r="44" spans="1:11" s="6" customFormat="1" ht="31.5" customHeight="1" x14ac:dyDescent="0.3">
      <c r="A44" s="18" t="s">
        <v>73</v>
      </c>
      <c r="B44" s="23" t="s">
        <v>74</v>
      </c>
      <c r="C44" s="21">
        <v>0</v>
      </c>
      <c r="D44" s="21">
        <f>C44/C49</f>
        <v>0</v>
      </c>
      <c r="E44" s="21">
        <v>0</v>
      </c>
      <c r="F44" s="21">
        <v>0</v>
      </c>
      <c r="H44" s="16"/>
      <c r="J44" s="16"/>
      <c r="K44" s="16"/>
    </row>
    <row r="45" spans="1:11" s="6" customFormat="1" ht="31.5" customHeight="1" x14ac:dyDescent="0.3">
      <c r="A45" s="18" t="s">
        <v>75</v>
      </c>
      <c r="B45" s="19" t="s">
        <v>76</v>
      </c>
      <c r="C45" s="21">
        <v>296.995</v>
      </c>
      <c r="D45" s="21">
        <f>C45/C49</f>
        <v>0.30044105894611189</v>
      </c>
      <c r="E45" s="21">
        <v>197.82</v>
      </c>
      <c r="F45" s="21">
        <f>E45/E49</f>
        <v>0.26354564953837545</v>
      </c>
      <c r="K45" s="16"/>
    </row>
    <row r="46" spans="1:11" s="6" customFormat="1" ht="18.75" x14ac:dyDescent="0.3">
      <c r="A46" s="37" t="s">
        <v>10</v>
      </c>
      <c r="B46" s="38" t="s">
        <v>77</v>
      </c>
      <c r="C46" s="28">
        <v>0</v>
      </c>
      <c r="D46" s="39">
        <f>C46/C49</f>
        <v>0</v>
      </c>
      <c r="E46" s="28">
        <v>0</v>
      </c>
      <c r="F46" s="28">
        <f>E46/E49</f>
        <v>0</v>
      </c>
      <c r="G46" s="16"/>
    </row>
    <row r="47" spans="1:11" ht="60.75" customHeight="1" x14ac:dyDescent="0.2">
      <c r="A47" s="37" t="s">
        <v>11</v>
      </c>
      <c r="B47" s="40" t="s">
        <v>78</v>
      </c>
      <c r="C47" s="52">
        <f>C39+C46+C45+C44+C43+C42+C41</f>
        <v>18459.888999999996</v>
      </c>
      <c r="D47" s="53"/>
      <c r="E47" s="52">
        <f>E39+E46+E40</f>
        <v>12295.332</v>
      </c>
      <c r="F47" s="53"/>
      <c r="G47" s="41"/>
    </row>
    <row r="48" spans="1:11" ht="60.75" customHeight="1" x14ac:dyDescent="0.2">
      <c r="A48" s="37" t="s">
        <v>12</v>
      </c>
      <c r="B48" s="40" t="s">
        <v>79</v>
      </c>
      <c r="C48" s="52">
        <f>C47/C49</f>
        <v>18.674080705694308</v>
      </c>
      <c r="D48" s="53"/>
      <c r="E48" s="52">
        <f>E47/E49</f>
        <v>16.380453231371817</v>
      </c>
      <c r="F48" s="53"/>
    </row>
    <row r="49" spans="1:8" ht="51" customHeight="1" x14ac:dyDescent="0.2">
      <c r="A49" s="37" t="s">
        <v>13</v>
      </c>
      <c r="B49" s="40" t="s">
        <v>80</v>
      </c>
      <c r="C49" s="52">
        <v>988.53</v>
      </c>
      <c r="D49" s="53"/>
      <c r="E49" s="52">
        <v>750.61</v>
      </c>
      <c r="F49" s="53"/>
    </row>
    <row r="50" spans="1:8" ht="27.75" customHeight="1" x14ac:dyDescent="0.2">
      <c r="A50" s="42"/>
      <c r="B50" s="40" t="s">
        <v>81</v>
      </c>
      <c r="C50" s="49">
        <v>22.4</v>
      </c>
      <c r="D50" s="50"/>
      <c r="E50" s="49">
        <v>19.66</v>
      </c>
      <c r="F50" s="50"/>
    </row>
    <row r="51" spans="1:8" ht="27.75" customHeight="1" x14ac:dyDescent="0.2">
      <c r="A51" s="43"/>
      <c r="B51" s="44"/>
      <c r="C51" s="45"/>
      <c r="D51" s="45"/>
      <c r="E51" s="45"/>
      <c r="F51" s="45"/>
    </row>
    <row r="52" spans="1:8" ht="27.75" customHeight="1" x14ac:dyDescent="0.2">
      <c r="A52" s="43"/>
      <c r="B52" s="44"/>
      <c r="C52" s="46"/>
      <c r="D52" s="46"/>
      <c r="E52" s="46"/>
      <c r="F52" s="45"/>
      <c r="H52" s="47"/>
    </row>
    <row r="53" spans="1:8" ht="16.5" customHeight="1" x14ac:dyDescent="0.2">
      <c r="A53" s="43"/>
      <c r="B53" s="44"/>
      <c r="C53" s="45"/>
      <c r="D53" s="45"/>
      <c r="E53" s="45"/>
      <c r="F53" s="45"/>
    </row>
    <row r="54" spans="1:8" ht="27.75" customHeight="1" x14ac:dyDescent="0.2">
      <c r="A54" s="43"/>
      <c r="B54" s="48"/>
      <c r="C54" s="51"/>
      <c r="D54" s="51"/>
      <c r="E54" s="51"/>
      <c r="F54" s="51"/>
    </row>
    <row r="55" spans="1:8" ht="22.5" x14ac:dyDescent="0.2">
      <c r="D55" s="47"/>
      <c r="E55" s="45"/>
    </row>
    <row r="56" spans="1:8" x14ac:dyDescent="0.2">
      <c r="E56" s="47"/>
      <c r="F56" s="47"/>
    </row>
    <row r="57" spans="1:8" x14ac:dyDescent="0.2">
      <c r="C57" s="41"/>
      <c r="E57" s="41"/>
      <c r="F57" s="41"/>
    </row>
    <row r="58" spans="1:8" x14ac:dyDescent="0.2">
      <c r="F58" s="41"/>
      <c r="G58" s="41"/>
    </row>
    <row r="60" spans="1:8" x14ac:dyDescent="0.2">
      <c r="C60" s="47"/>
      <c r="D60" s="47"/>
      <c r="E60" s="47"/>
      <c r="F60" s="47"/>
    </row>
    <row r="63" spans="1:8" x14ac:dyDescent="0.2">
      <c r="C63" s="47"/>
      <c r="D63" s="47"/>
      <c r="E63" s="47"/>
      <c r="F63" s="47"/>
    </row>
    <row r="64" spans="1:8" x14ac:dyDescent="0.2">
      <c r="C64" s="47"/>
      <c r="D64" s="47"/>
      <c r="E64" s="47"/>
      <c r="F64" s="47"/>
      <c r="G64" s="47"/>
      <c r="H64" s="47"/>
    </row>
    <row r="65" spans="3:8" x14ac:dyDescent="0.2">
      <c r="C65" s="47"/>
      <c r="D65" s="47"/>
      <c r="E65" s="47"/>
      <c r="F65" s="47"/>
      <c r="G65" s="47"/>
      <c r="H65" s="47"/>
    </row>
    <row r="69" spans="3:8" x14ac:dyDescent="0.2">
      <c r="F69" s="47"/>
      <c r="G69" s="47"/>
    </row>
    <row r="70" spans="3:8" x14ac:dyDescent="0.2">
      <c r="F70" s="47"/>
      <c r="G70" s="47"/>
    </row>
  </sheetData>
  <mergeCells count="17">
    <mergeCell ref="A2:F2"/>
    <mergeCell ref="A3:F3"/>
    <mergeCell ref="H3:I3"/>
    <mergeCell ref="A5:A6"/>
    <mergeCell ref="B5:B6"/>
    <mergeCell ref="C5:D5"/>
    <mergeCell ref="E5:F5"/>
    <mergeCell ref="C50:D50"/>
    <mergeCell ref="E50:F50"/>
    <mergeCell ref="C54:D54"/>
    <mergeCell ref="E54:F54"/>
    <mergeCell ref="C47:D47"/>
    <mergeCell ref="E47:F47"/>
    <mergeCell ref="C48:D48"/>
    <mergeCell ref="E48:F48"/>
    <mergeCell ref="C49:D49"/>
    <mergeCell ref="E49:F49"/>
  </mergeCells>
  <conditionalFormatting sqref="C18:D18">
    <cfRule type="containsText" dxfId="1" priority="1" stopIfTrue="1" operator="containsText" text="Додаток2">
      <formula>NOT(ISERROR(SEARCH("Додаток2",C18)))</formula>
    </cfRule>
    <cfRule type="containsText" dxfId="0" priority="2" stopIfTrue="1" operator="containsText" text="Додаток2">
      <formula>NOT(ISERROR(SEARCH("Додаток2",C18)))</formula>
    </cfRule>
  </conditionalFormatting>
  <printOptions horizontalCentered="1"/>
  <pageMargins left="0.9055118110236221" right="0.70866141732283472" top="0.35433070866141736" bottom="0.35433070866141736" header="0" footer="0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структура</vt:lpstr>
      <vt:lpstr>структура!Область_друку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XXX</cp:lastModifiedBy>
  <dcterms:created xsi:type="dcterms:W3CDTF">2021-04-30T10:42:47Z</dcterms:created>
  <dcterms:modified xsi:type="dcterms:W3CDTF">2021-04-30T11:22:25Z</dcterms:modified>
</cp:coreProperties>
</file>